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22695" windowHeight="10425"/>
  </bookViews>
  <sheets>
    <sheet name="ТРАФАРЕТ" sheetId="1" r:id="rId1"/>
  </sheets>
  <calcPr calcId="145621"/>
</workbook>
</file>

<file path=xl/calcChain.xml><?xml version="1.0" encoding="utf-8"?>
<calcChain xmlns="http://schemas.openxmlformats.org/spreadsheetml/2006/main">
  <c r="V100" i="1" l="1"/>
  <c r="T100" i="1" s="1"/>
  <c r="F100" i="1"/>
  <c r="D100" i="1" s="1"/>
  <c r="V99" i="1"/>
  <c r="T99" i="1" s="1"/>
  <c r="T98" i="1" s="1"/>
  <c r="F99" i="1"/>
  <c r="D99" i="1" s="1"/>
  <c r="D98" i="1" s="1"/>
  <c r="AG98" i="1"/>
  <c r="AF98" i="1"/>
  <c r="AE98" i="1"/>
  <c r="AD98" i="1"/>
  <c r="AC98" i="1"/>
  <c r="AB98" i="1"/>
  <c r="AA98" i="1"/>
  <c r="Z98" i="1"/>
  <c r="Y98" i="1"/>
  <c r="X98" i="1"/>
  <c r="V98" i="1"/>
  <c r="Q98" i="1"/>
  <c r="P98" i="1"/>
  <c r="O98" i="1"/>
  <c r="N98" i="1"/>
  <c r="M98" i="1"/>
  <c r="L98" i="1"/>
  <c r="K98" i="1"/>
  <c r="J98" i="1"/>
  <c r="I98" i="1"/>
  <c r="H98" i="1"/>
  <c r="F98" i="1"/>
  <c r="W96" i="1"/>
  <c r="W101" i="1" s="1"/>
  <c r="U96" i="1"/>
  <c r="U101" i="1" s="1"/>
  <c r="G96" i="1"/>
  <c r="G101" i="1" s="1"/>
  <c r="E96" i="1"/>
  <c r="E101" i="1" s="1"/>
  <c r="V95" i="1"/>
  <c r="T95" i="1" s="1"/>
  <c r="F95" i="1"/>
  <c r="D95" i="1" s="1"/>
  <c r="V94" i="1"/>
  <c r="T94" i="1" s="1"/>
  <c r="F94" i="1"/>
  <c r="D94" i="1" s="1"/>
  <c r="V93" i="1"/>
  <c r="T93" i="1" s="1"/>
  <c r="F93" i="1"/>
  <c r="D93" i="1" s="1"/>
  <c r="V92" i="1"/>
  <c r="T92" i="1" s="1"/>
  <c r="F92" i="1"/>
  <c r="D92" i="1" s="1"/>
  <c r="V91" i="1"/>
  <c r="T91" i="1" s="1"/>
  <c r="F91" i="1"/>
  <c r="D91" i="1" s="1"/>
  <c r="V90" i="1"/>
  <c r="T90" i="1" s="1"/>
  <c r="F90" i="1"/>
  <c r="D90" i="1" s="1"/>
  <c r="V89" i="1"/>
  <c r="T89" i="1" s="1"/>
  <c r="F89" i="1"/>
  <c r="D89" i="1" s="1"/>
  <c r="V88" i="1"/>
  <c r="T88" i="1" s="1"/>
  <c r="F88" i="1"/>
  <c r="D88" i="1" s="1"/>
  <c r="V87" i="1"/>
  <c r="T87" i="1" s="1"/>
  <c r="T86" i="1" s="1"/>
  <c r="F87" i="1"/>
  <c r="D87" i="1" s="1"/>
  <c r="D86" i="1" s="1"/>
  <c r="AG86" i="1"/>
  <c r="AG96" i="1" s="1"/>
  <c r="AG101" i="1" s="1"/>
  <c r="AF86" i="1"/>
  <c r="AF96" i="1" s="1"/>
  <c r="AF101" i="1" s="1"/>
  <c r="AE86" i="1"/>
  <c r="AE96" i="1" s="1"/>
  <c r="AE101" i="1" s="1"/>
  <c r="AD86" i="1"/>
  <c r="AD96" i="1" s="1"/>
  <c r="AD101" i="1" s="1"/>
  <c r="AC86" i="1"/>
  <c r="AC96" i="1" s="1"/>
  <c r="AC101" i="1" s="1"/>
  <c r="AB86" i="1"/>
  <c r="AB96" i="1" s="1"/>
  <c r="AB101" i="1" s="1"/>
  <c r="AA86" i="1"/>
  <c r="AA96" i="1" s="1"/>
  <c r="AA101" i="1" s="1"/>
  <c r="Z86" i="1"/>
  <c r="Z96" i="1" s="1"/>
  <c r="Z101" i="1" s="1"/>
  <c r="Y86" i="1"/>
  <c r="Y96" i="1" s="1"/>
  <c r="Y101" i="1" s="1"/>
  <c r="X86" i="1"/>
  <c r="X96" i="1" s="1"/>
  <c r="X101" i="1" s="1"/>
  <c r="V86" i="1"/>
  <c r="Q86" i="1"/>
  <c r="Q96" i="1" s="1"/>
  <c r="Q101" i="1" s="1"/>
  <c r="P86" i="1"/>
  <c r="P96" i="1" s="1"/>
  <c r="P101" i="1" s="1"/>
  <c r="O86" i="1"/>
  <c r="O96" i="1" s="1"/>
  <c r="O101" i="1" s="1"/>
  <c r="N86" i="1"/>
  <c r="N96" i="1" s="1"/>
  <c r="N101" i="1" s="1"/>
  <c r="M86" i="1"/>
  <c r="M96" i="1" s="1"/>
  <c r="M101" i="1" s="1"/>
  <c r="L86" i="1"/>
  <c r="L96" i="1" s="1"/>
  <c r="L101" i="1" s="1"/>
  <c r="K86" i="1"/>
  <c r="K96" i="1" s="1"/>
  <c r="K101" i="1" s="1"/>
  <c r="J86" i="1"/>
  <c r="J96" i="1" s="1"/>
  <c r="J101" i="1" s="1"/>
  <c r="I86" i="1"/>
  <c r="I96" i="1" s="1"/>
  <c r="I101" i="1" s="1"/>
  <c r="H86" i="1"/>
  <c r="H96" i="1" s="1"/>
  <c r="H101" i="1" s="1"/>
  <c r="F86" i="1"/>
  <c r="V85" i="1"/>
  <c r="T85" i="1" s="1"/>
  <c r="F85" i="1"/>
  <c r="D85" i="1" s="1"/>
  <c r="V84" i="1"/>
  <c r="T84" i="1" s="1"/>
  <c r="F84" i="1"/>
  <c r="D84" i="1" s="1"/>
  <c r="V83" i="1"/>
  <c r="T83" i="1" s="1"/>
  <c r="F83" i="1"/>
  <c r="D83" i="1" s="1"/>
  <c r="V82" i="1"/>
  <c r="T82" i="1" s="1"/>
  <c r="F82" i="1"/>
  <c r="D82" i="1" s="1"/>
  <c r="V81" i="1"/>
  <c r="F81" i="1"/>
  <c r="G74" i="1"/>
  <c r="W73" i="1"/>
  <c r="W74" i="1" s="1"/>
  <c r="U73" i="1"/>
  <c r="U74" i="1" s="1"/>
  <c r="G73" i="1"/>
  <c r="E73" i="1"/>
  <c r="E74" i="1" s="1"/>
  <c r="V72" i="1"/>
  <c r="T72" i="1"/>
  <c r="F72" i="1"/>
  <c r="D72" i="1"/>
  <c r="V71" i="1"/>
  <c r="T71" i="1"/>
  <c r="F71" i="1"/>
  <c r="D71" i="1"/>
  <c r="V70" i="1"/>
  <c r="T70" i="1"/>
  <c r="F70" i="1"/>
  <c r="D70" i="1"/>
  <c r="V69" i="1"/>
  <c r="T69" i="1"/>
  <c r="F69" i="1"/>
  <c r="D69" i="1"/>
  <c r="V68" i="1"/>
  <c r="T68" i="1"/>
  <c r="F68" i="1"/>
  <c r="D68" i="1"/>
  <c r="V67" i="1"/>
  <c r="T67" i="1"/>
  <c r="F67" i="1"/>
  <c r="D67" i="1"/>
  <c r="V61" i="1"/>
  <c r="T61" i="1"/>
  <c r="F61" i="1"/>
  <c r="D61" i="1"/>
  <c r="V60" i="1"/>
  <c r="T60" i="1"/>
  <c r="F60" i="1"/>
  <c r="D60" i="1"/>
  <c r="V59" i="1"/>
  <c r="T59" i="1"/>
  <c r="F59" i="1"/>
  <c r="D59" i="1"/>
  <c r="V58" i="1"/>
  <c r="T58" i="1"/>
  <c r="F58" i="1"/>
  <c r="D58" i="1"/>
  <c r="V57" i="1"/>
  <c r="T57" i="1"/>
  <c r="F57" i="1"/>
  <c r="D57" i="1"/>
  <c r="V56" i="1"/>
  <c r="T56" i="1"/>
  <c r="F56" i="1"/>
  <c r="D56" i="1"/>
  <c r="V55" i="1"/>
  <c r="T55" i="1"/>
  <c r="F55" i="1"/>
  <c r="D55" i="1"/>
  <c r="V54" i="1"/>
  <c r="T54" i="1"/>
  <c r="F54" i="1"/>
  <c r="D54" i="1"/>
  <c r="V53" i="1"/>
  <c r="T53" i="1"/>
  <c r="F53" i="1"/>
  <c r="D53" i="1"/>
  <c r="V52" i="1"/>
  <c r="T52" i="1"/>
  <c r="F52" i="1"/>
  <c r="D52" i="1"/>
  <c r="V51" i="1"/>
  <c r="T51" i="1"/>
  <c r="F51" i="1"/>
  <c r="D51" i="1"/>
  <c r="V50" i="1"/>
  <c r="T50" i="1"/>
  <c r="F50" i="1"/>
  <c r="D50" i="1"/>
  <c r="V49" i="1"/>
  <c r="T49" i="1"/>
  <c r="F49" i="1"/>
  <c r="D49" i="1"/>
  <c r="V48" i="1"/>
  <c r="T48" i="1"/>
  <c r="F48" i="1"/>
  <c r="D48" i="1"/>
  <c r="V47" i="1"/>
  <c r="T47" i="1"/>
  <c r="F47" i="1"/>
  <c r="D47" i="1"/>
  <c r="V46" i="1"/>
  <c r="T46" i="1"/>
  <c r="F46" i="1"/>
  <c r="D46" i="1"/>
  <c r="V45" i="1"/>
  <c r="T45" i="1"/>
  <c r="F45" i="1"/>
  <c r="D45" i="1"/>
  <c r="AG44" i="1"/>
  <c r="AG73" i="1" s="1"/>
  <c r="AF44" i="1"/>
  <c r="AF73" i="1" s="1"/>
  <c r="AE44" i="1"/>
  <c r="AE73" i="1" s="1"/>
  <c r="AD44" i="1"/>
  <c r="AD73" i="1" s="1"/>
  <c r="AC44" i="1"/>
  <c r="AC73" i="1" s="1"/>
  <c r="AB44" i="1"/>
  <c r="AB73" i="1" s="1"/>
  <c r="AA44" i="1"/>
  <c r="AA73" i="1" s="1"/>
  <c r="Z44" i="1"/>
  <c r="Z73" i="1" s="1"/>
  <c r="Y44" i="1"/>
  <c r="Y73" i="1" s="1"/>
  <c r="X44" i="1"/>
  <c r="X73" i="1" s="1"/>
  <c r="V44" i="1"/>
  <c r="V73" i="1" s="1"/>
  <c r="T44" i="1"/>
  <c r="T73" i="1" s="1"/>
  <c r="Q44" i="1"/>
  <c r="Q73" i="1" s="1"/>
  <c r="P44" i="1"/>
  <c r="P73" i="1" s="1"/>
  <c r="O44" i="1"/>
  <c r="O73" i="1" s="1"/>
  <c r="N44" i="1"/>
  <c r="N73" i="1" s="1"/>
  <c r="M44" i="1"/>
  <c r="M73" i="1" s="1"/>
  <c r="L44" i="1"/>
  <c r="L73" i="1" s="1"/>
  <c r="K44" i="1"/>
  <c r="K73" i="1" s="1"/>
  <c r="J44" i="1"/>
  <c r="J73" i="1" s="1"/>
  <c r="I44" i="1"/>
  <c r="I73" i="1" s="1"/>
  <c r="H44" i="1"/>
  <c r="H73" i="1" s="1"/>
  <c r="F73" i="1" s="1"/>
  <c r="F44" i="1"/>
  <c r="D44" i="1"/>
  <c r="D73" i="1" s="1"/>
  <c r="V41" i="1"/>
  <c r="T41" i="1"/>
  <c r="F41" i="1"/>
  <c r="D41" i="1"/>
  <c r="V40" i="1"/>
  <c r="T40" i="1"/>
  <c r="F40" i="1"/>
  <c r="D40" i="1"/>
  <c r="V39" i="1"/>
  <c r="T39" i="1"/>
  <c r="F39" i="1"/>
  <c r="D39" i="1"/>
  <c r="V38" i="1"/>
  <c r="T38" i="1"/>
  <c r="F38" i="1"/>
  <c r="D38" i="1"/>
  <c r="V32" i="1"/>
  <c r="T32" i="1"/>
  <c r="F32" i="1"/>
  <c r="D32" i="1"/>
  <c r="V31" i="1"/>
  <c r="T31" i="1"/>
  <c r="F31" i="1"/>
  <c r="D31" i="1"/>
  <c r="V30" i="1"/>
  <c r="T30" i="1"/>
  <c r="F30" i="1"/>
  <c r="D30" i="1"/>
  <c r="V29" i="1"/>
  <c r="T29" i="1"/>
  <c r="F29" i="1"/>
  <c r="D29" i="1"/>
  <c r="V28" i="1"/>
  <c r="T28" i="1"/>
  <c r="F28" i="1"/>
  <c r="D28" i="1"/>
  <c r="V27" i="1"/>
  <c r="T27" i="1" s="1"/>
  <c r="F27" i="1"/>
  <c r="D27" i="1" s="1"/>
  <c r="V26" i="1"/>
  <c r="T26" i="1" s="1"/>
  <c r="F26" i="1"/>
  <c r="D26" i="1" s="1"/>
  <c r="V25" i="1"/>
  <c r="T25" i="1" s="1"/>
  <c r="F25" i="1"/>
  <c r="D25" i="1" s="1"/>
  <c r="V24" i="1"/>
  <c r="T24" i="1" s="1"/>
  <c r="F24" i="1"/>
  <c r="D24" i="1" s="1"/>
  <c r="AG23" i="1"/>
  <c r="AF23" i="1"/>
  <c r="AE23" i="1"/>
  <c r="AD23" i="1"/>
  <c r="AC23" i="1"/>
  <c r="AB23" i="1"/>
  <c r="AA23" i="1"/>
  <c r="Z23" i="1"/>
  <c r="Y23" i="1"/>
  <c r="X23" i="1"/>
  <c r="Q23" i="1"/>
  <c r="P23" i="1"/>
  <c r="O23" i="1"/>
  <c r="N23" i="1"/>
  <c r="M23" i="1"/>
  <c r="L23" i="1"/>
  <c r="K23" i="1"/>
  <c r="J23" i="1"/>
  <c r="I23" i="1"/>
  <c r="H23" i="1"/>
  <c r="V22" i="1"/>
  <c r="T22" i="1" s="1"/>
  <c r="F22" i="1"/>
  <c r="D22" i="1" s="1"/>
  <c r="V21" i="1"/>
  <c r="T21" i="1" s="1"/>
  <c r="F21" i="1"/>
  <c r="D21" i="1" s="1"/>
  <c r="V20" i="1"/>
  <c r="T20" i="1" s="1"/>
  <c r="T23" i="1" s="1"/>
  <c r="F20" i="1"/>
  <c r="D20" i="1" s="1"/>
  <c r="D23" i="1" s="1"/>
  <c r="AG19" i="1"/>
  <c r="AG42" i="1" s="1"/>
  <c r="AG74" i="1" s="1"/>
  <c r="AF19" i="1"/>
  <c r="AF42" i="1" s="1"/>
  <c r="AF74" i="1" s="1"/>
  <c r="AE19" i="1"/>
  <c r="AE42" i="1" s="1"/>
  <c r="AE74" i="1" s="1"/>
  <c r="AD19" i="1"/>
  <c r="AD42" i="1" s="1"/>
  <c r="AD74" i="1" s="1"/>
  <c r="AC19" i="1"/>
  <c r="AC42" i="1" s="1"/>
  <c r="AC74" i="1" s="1"/>
  <c r="AB19" i="1"/>
  <c r="AB42" i="1" s="1"/>
  <c r="AB74" i="1" s="1"/>
  <c r="AA19" i="1"/>
  <c r="AA42" i="1" s="1"/>
  <c r="AA74" i="1" s="1"/>
  <c r="Z19" i="1"/>
  <c r="Z42" i="1" s="1"/>
  <c r="Z74" i="1" s="1"/>
  <c r="Y19" i="1"/>
  <c r="Y42" i="1" s="1"/>
  <c r="Y74" i="1" s="1"/>
  <c r="X19" i="1"/>
  <c r="X42" i="1" s="1"/>
  <c r="X74" i="1" s="1"/>
  <c r="Q19" i="1"/>
  <c r="Q42" i="1" s="1"/>
  <c r="Q74" i="1" s="1"/>
  <c r="P19" i="1"/>
  <c r="P42" i="1" s="1"/>
  <c r="P74" i="1" s="1"/>
  <c r="O19" i="1"/>
  <c r="O42" i="1" s="1"/>
  <c r="O74" i="1" s="1"/>
  <c r="N19" i="1"/>
  <c r="N42" i="1" s="1"/>
  <c r="N74" i="1" s="1"/>
  <c r="M19" i="1"/>
  <c r="M42" i="1" s="1"/>
  <c r="M74" i="1" s="1"/>
  <c r="L19" i="1"/>
  <c r="L42" i="1" s="1"/>
  <c r="L74" i="1" s="1"/>
  <c r="K19" i="1"/>
  <c r="K42" i="1" s="1"/>
  <c r="K74" i="1" s="1"/>
  <c r="J19" i="1"/>
  <c r="J42" i="1" s="1"/>
  <c r="J74" i="1" s="1"/>
  <c r="I19" i="1"/>
  <c r="I42" i="1" s="1"/>
  <c r="I74" i="1" s="1"/>
  <c r="H19" i="1"/>
  <c r="H42" i="1" s="1"/>
  <c r="H74" i="1" s="1"/>
  <c r="V18" i="1"/>
  <c r="T18" i="1" s="1"/>
  <c r="F18" i="1"/>
  <c r="D18" i="1" s="1"/>
  <c r="V17" i="1"/>
  <c r="T17" i="1" s="1"/>
  <c r="F17" i="1"/>
  <c r="D17" i="1" s="1"/>
  <c r="V16" i="1"/>
  <c r="T16" i="1" s="1"/>
  <c r="T19" i="1" s="1"/>
  <c r="T42" i="1" s="1"/>
  <c r="T74" i="1" s="1"/>
  <c r="F16" i="1"/>
  <c r="D16" i="1" s="1"/>
  <c r="D19" i="1" s="1"/>
  <c r="D42" i="1" s="1"/>
  <c r="D74" i="1" s="1"/>
  <c r="V19" i="1" l="1"/>
  <c r="F23" i="1"/>
  <c r="V23" i="1"/>
  <c r="F96" i="1"/>
  <c r="F101" i="1" s="1"/>
  <c r="D81" i="1"/>
  <c r="D96" i="1" s="1"/>
  <c r="D101" i="1" s="1"/>
  <c r="F19" i="1"/>
  <c r="F42" i="1" s="1"/>
  <c r="F74" i="1" s="1"/>
  <c r="V96" i="1"/>
  <c r="V101" i="1" s="1"/>
  <c r="T81" i="1"/>
  <c r="T96" i="1" s="1"/>
  <c r="T101" i="1" s="1"/>
  <c r="V42" i="1" l="1"/>
  <c r="V74" i="1" s="1"/>
</calcChain>
</file>

<file path=xl/sharedStrings.xml><?xml version="1.0" encoding="utf-8"?>
<sst xmlns="http://schemas.openxmlformats.org/spreadsheetml/2006/main" count="508" uniqueCount="206">
  <si>
    <t>БАЛАНС ИСПОЛНЕНИЯ КОНСОЛИДИРОВАННОГО БЮДЖЕТА СУБЪЕКТА РОССИЙСКОЙ ФЕДЕРАЦИИ</t>
  </si>
  <si>
    <t>792</t>
  </si>
  <si>
    <t>И БЮДЖЕТА ТЕРРИТОРИАЛЬНОГО ГОСУДАРСТВЕННОГО ВНЕБЮДЖЕТНОГО ФОНДА</t>
  </si>
  <si>
    <t>КОДЫ</t>
  </si>
  <si>
    <t>5</t>
  </si>
  <si>
    <t>Форма по ОКУД</t>
  </si>
  <si>
    <t>0503320</t>
  </si>
  <si>
    <t>500</t>
  </si>
  <si>
    <t>на</t>
  </si>
  <si>
    <t>01 января 2025 г.</t>
  </si>
  <si>
    <t>Дата</t>
  </si>
  <si>
    <t>01.01.2025</t>
  </si>
  <si>
    <t>Наименование финансового органа</t>
  </si>
  <si>
    <t>Комитет финансов Администрации Шимского муниципального района</t>
  </si>
  <si>
    <t>по ОКПО</t>
  </si>
  <si>
    <t>02290539</t>
  </si>
  <si>
    <t>ГОД</t>
  </si>
  <si>
    <t>Наименование бюджета</t>
  </si>
  <si>
    <t>Бюджет Шимского муниципального района</t>
  </si>
  <si>
    <t>по ОКТМО</t>
  </si>
  <si>
    <t>49655000</t>
  </si>
  <si>
    <t>Периодичность: годовая</t>
  </si>
  <si>
    <t>3</t>
  </si>
  <si>
    <t>Единица измерения: руб.</t>
  </si>
  <si>
    <t>по ОКЕИ</t>
  </si>
  <si>
    <t>383</t>
  </si>
  <si>
    <t>Форма 0503320 с.2</t>
  </si>
  <si>
    <t>АКТИВ</t>
  </si>
  <si>
    <t>Код строки</t>
  </si>
  <si>
    <t>На начало года</t>
  </si>
  <si>
    <t>На конец отчетного периода</t>
  </si>
  <si>
    <t>консолидированный бюджет
субъекта Российской Федерации
и территориального государственного внебюджетного фонда</t>
  </si>
  <si>
    <t>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</si>
  <si>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консолидированный бюджет
субъекта Российской Федерации</t>
  </si>
  <si>
    <t>суммы подлежащие исключению в рамках консолидированного бюджета субъекта Российской Федерации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</si>
  <si>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</si>
  <si>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</si>
  <si>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муниципальных округов</t>
  </si>
  <si>
    <t>бюджеты
городских
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</si>
  <si>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</si>
  <si>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</si>
  <si>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</si>
  <si>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</si>
  <si>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</si>
  <si>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бюджет территориального государственного внебюджетного фонда</t>
  </si>
  <si>
    <t>I. Нефинансовые активы</t>
  </si>
  <si>
    <t>Основные средства (балансовая стоимость, 010100000)*</t>
  </si>
  <si>
    <t>010</t>
  </si>
  <si>
    <t>Уменьшение стоимости основных средств**, всего*</t>
  </si>
  <si>
    <t>020</t>
  </si>
  <si>
    <t>из них:
амортизация основных средств*</t>
  </si>
  <si>
    <t>021</t>
  </si>
  <si>
    <t>Основные средства (остаточная стоимость, стр. 010 - стр. 020)</t>
  </si>
  <si>
    <t>030</t>
  </si>
  <si>
    <t>Нематериальные активы (балансовая стоимость, 010200000)*</t>
  </si>
  <si>
    <t>040</t>
  </si>
  <si>
    <t>Уменьшение стоимости нематериальных активов**, всего*</t>
  </si>
  <si>
    <t>050</t>
  </si>
  <si>
    <t>из них:
амортизация нематериальных активов*</t>
  </si>
  <si>
    <t>051</t>
  </si>
  <si>
    <t>Нематериальные активы** (остаточная стоимость, стр. 040 - стр. 050)</t>
  </si>
  <si>
    <t>060</t>
  </si>
  <si>
    <t>Непроизводственные активы (010300000)** (остаточная стоимость)</t>
  </si>
  <si>
    <t>070</t>
  </si>
  <si>
    <t>Материальные запасы (010500000) (остаточная стоимость), 
всего</t>
  </si>
  <si>
    <t>080</t>
  </si>
  <si>
    <t>из них:
внеоборотные</t>
  </si>
  <si>
    <t>081</t>
  </si>
  <si>
    <t>Права пользования активами (011100000)** (остаточная стоимость), всего</t>
  </si>
  <si>
    <t>100</t>
  </si>
  <si>
    <t>из них:
долгосрочные</t>
  </si>
  <si>
    <t>101</t>
  </si>
  <si>
    <t>Биологические активы (011300000)** (остаточная стоимость), всего</t>
  </si>
  <si>
    <t>110</t>
  </si>
  <si>
    <t>Вложения в нефинансовые активы (010600000), всего</t>
  </si>
  <si>
    <t>120</t>
  </si>
  <si>
    <t>121</t>
  </si>
  <si>
    <t>Нефинансовые активы в пути (010700000)</t>
  </si>
  <si>
    <t>130</t>
  </si>
  <si>
    <t>Форма 0503320 с.3</t>
  </si>
  <si>
    <t>Форма 0503320 с.4</t>
  </si>
  <si>
    <t>Нефинансовые активы имушества казны (010800000)** (остаточная стоимость)</t>
  </si>
  <si>
    <t>140</t>
  </si>
  <si>
    <t>Затраты на изготовление готовой продукции, выполнение работ, услуг (010900000)</t>
  </si>
  <si>
    <t>150</t>
  </si>
  <si>
    <t>Расходы будущих периодов (040150000)</t>
  </si>
  <si>
    <t>160</t>
  </si>
  <si>
    <t>Затраты на биотрансформацию (011000000)</t>
  </si>
  <si>
    <t>170</t>
  </si>
  <si>
    <t>Итого по разделу I 
(стр. 030 + стр. 060 + стр. 070 + стр. 080 + стр. 100 + стр. 110 + стр. 120 + стр. 130 + стр. 140+ стр. 150 + стр. 160 + стр. 170)</t>
  </si>
  <si>
    <t>190</t>
  </si>
  <si>
    <t>II. Финансовые активы</t>
  </si>
  <si>
    <t>Денежные средства учреждения (020100000), всего</t>
  </si>
  <si>
    <t>200</t>
  </si>
  <si>
    <t>в том числе: 
на лицевых счетах учреждения в органе казначейства (020110000)</t>
  </si>
  <si>
    <t>201</t>
  </si>
  <si>
    <t>в кредитной организации (020120000), всего</t>
  </si>
  <si>
    <t>203</t>
  </si>
  <si>
    <t>из них:
на депозитах (020122000), 
всего</t>
  </si>
  <si>
    <t>204</t>
  </si>
  <si>
    <t>205</t>
  </si>
  <si>
    <t>в иностранной валюте и драгоценных металлах 
(020127000)</t>
  </si>
  <si>
    <t>206</t>
  </si>
  <si>
    <t>в кассе учреждения 
(020130000)</t>
  </si>
  <si>
    <t>207</t>
  </si>
  <si>
    <t>Средства на счетах бюджета в органе Федерального казначейства (020210000), всего</t>
  </si>
  <si>
    <t>210</t>
  </si>
  <si>
    <t>из них
в иностранной валюте и драгоценных металлах (020213000)</t>
  </si>
  <si>
    <t>213</t>
  </si>
  <si>
    <t>Средства на счетах бюджета в кредитной организации (020220000), всего</t>
  </si>
  <si>
    <t>220</t>
  </si>
  <si>
    <t>из них
в иностранной валюте и драгоценных металлах (020223000)</t>
  </si>
  <si>
    <t>223</t>
  </si>
  <si>
    <t>Средства бюджета на депозитных счетах (020230000), всего</t>
  </si>
  <si>
    <t>230</t>
  </si>
  <si>
    <t>234</t>
  </si>
  <si>
    <t>Финансовые вложения (020400000), всего</t>
  </si>
  <si>
    <t>240</t>
  </si>
  <si>
    <t>241</t>
  </si>
  <si>
    <t>Дебиторская задолженность по доходам (020500000, 020900000) всего</t>
  </si>
  <si>
    <t>250</t>
  </si>
  <si>
    <t>из них:
долгосрочная</t>
  </si>
  <si>
    <t>251</t>
  </si>
  <si>
    <t>Дебиторская задолженность по выплатам (020600000, 020800000, 030300000), всего</t>
  </si>
  <si>
    <t>260</t>
  </si>
  <si>
    <t>Форма 0503320 с.5</t>
  </si>
  <si>
    <t>Форма 0503320 с.6</t>
  </si>
  <si>
    <t>ПАССИВ</t>
  </si>
  <si>
    <t>261</t>
  </si>
  <si>
    <t>Расчеты по кредитам, займам (ссудам) (020700000), всего</t>
  </si>
  <si>
    <t>270</t>
  </si>
  <si>
    <t>271</t>
  </si>
  <si>
    <t>Прочие расчеты с дебиторами (021000000), всего</t>
  </si>
  <si>
    <t>280</t>
  </si>
  <si>
    <t>из них:
расчеты по налоговым вычетам по НДС (021010000)</t>
  </si>
  <si>
    <t>282</t>
  </si>
  <si>
    <t>Вложения в финансовые активы (021500000)</t>
  </si>
  <si>
    <t>290</t>
  </si>
  <si>
    <t>Итого по разделу II (стр.200  + стр.210 + стр. 220 + стр.230 + стр.240 + стр.250 + стр.260 + стр.270 + стр.280 + стр.290)</t>
  </si>
  <si>
    <t>340</t>
  </si>
  <si>
    <t>БАЛАНС (стр. 190 + стр. 340)</t>
  </si>
  <si>
    <t>350</t>
  </si>
  <si>
    <t>Форма 0503320 с.7</t>
  </si>
  <si>
    <t>Форма 0503320 с.8</t>
  </si>
  <si>
    <t>III. Обязательства</t>
  </si>
  <si>
    <t>Расчеты с кредиторами по долговым обязательствам (030100000), всего</t>
  </si>
  <si>
    <t>400</t>
  </si>
  <si>
    <t>401</t>
  </si>
  <si>
    <t>Кредиторская задолженность по выплатам (030200000, 020800000, 030402000, 030403000), всего</t>
  </si>
  <si>
    <t>410</t>
  </si>
  <si>
    <t>из них: 
долгосрочная</t>
  </si>
  <si>
    <t>411</t>
  </si>
  <si>
    <t>Расчеты по платежам в бюджеты (030300000)</t>
  </si>
  <si>
    <t>420</t>
  </si>
  <si>
    <t>Иные расчеты, всего</t>
  </si>
  <si>
    <t>430</t>
  </si>
  <si>
    <t>в том числе: 
расчеты по средствам, полученным во временное распоряжение (030401000)</t>
  </si>
  <si>
    <t>431</t>
  </si>
  <si>
    <t>внутриведомственные расчеты (030404000)</t>
  </si>
  <si>
    <t>432</t>
  </si>
  <si>
    <t>расчеты с прочими кредиторами (030406000)</t>
  </si>
  <si>
    <t>433</t>
  </si>
  <si>
    <t>расчеты по налоговым вычетам по НДС (021010000)</t>
  </si>
  <si>
    <t>434</t>
  </si>
  <si>
    <t>расчеты по вкладам товарищей по договору простого товарищества (0304Т6000)</t>
  </si>
  <si>
    <t>436</t>
  </si>
  <si>
    <t>Кредиторская задолженность по доходам (020500000, 020900000), всего</t>
  </si>
  <si>
    <t>470</t>
  </si>
  <si>
    <t>471</t>
  </si>
  <si>
    <t>Доходы будущих периодов (040140000)</t>
  </si>
  <si>
    <t>510</t>
  </si>
  <si>
    <t>Резервы предстоящих расходов (040160000)</t>
  </si>
  <si>
    <t>520</t>
  </si>
  <si>
    <t>Итого по разделу III (стр. 400 + стр. 410 + стр. 420 + стр. 430 + стр. 470 + стр. 510 + стр. 520)</t>
  </si>
  <si>
    <t>550</t>
  </si>
  <si>
    <t>IV. Финансовый результат</t>
  </si>
  <si>
    <t>Финансовый результат (040000000) (стр. 570 + стр 580 )</t>
  </si>
  <si>
    <t>560</t>
  </si>
  <si>
    <t>Финансовый результат экономического субъекта</t>
  </si>
  <si>
    <t>570</t>
  </si>
  <si>
    <t>Результат по кассовым операциям бюджета (040200000)</t>
  </si>
  <si>
    <t>580</t>
  </si>
  <si>
    <t>БАЛАНС (стр. 550 + стр. 560)</t>
  </si>
  <si>
    <t>700</t>
  </si>
  <si>
    <t>* Данные по этим строкам в валюту баланса не входят.</t>
  </si>
  <si>
    <t>** Данные по этим строкам приводятся с учетом амортизации и (или) обесценения нефинансовых активов, раскрываемого в Пояснительной записке.</t>
  </si>
  <si>
    <t>Документ подписан ЭП:</t>
  </si>
  <si>
    <t>Кем подписан</t>
  </si>
  <si>
    <t>KFSHIMSK</t>
  </si>
  <si>
    <t>Дата подписания</t>
  </si>
  <si>
    <t>Серийный номер сертификата</t>
  </si>
  <si>
    <t>2040A881E13CF27BF973395BEC5650FB</t>
  </si>
  <si>
    <t>Кем выдан сертификат</t>
  </si>
  <si>
    <t>Федеральное казначейство</t>
  </si>
  <si>
    <t>Кому выдан сертификат</t>
  </si>
  <si>
    <t>Симонян Алёна Евгеньевна</t>
  </si>
  <si>
    <t>Дата начала действия</t>
  </si>
  <si>
    <t>Дата окончания действия</t>
  </si>
  <si>
    <t>Отпечаток сертификата</t>
  </si>
  <si>
    <t>C2DD0538016AEE68FAD67C76872C31596C611212</t>
  </si>
  <si>
    <t>Описание сертификата</t>
  </si>
  <si>
    <t>KFSHIMSK1</t>
  </si>
  <si>
    <t>00E8657DA18C9584CF075634C82C4262AE</t>
  </si>
  <si>
    <t>Казначейство России</t>
  </si>
  <si>
    <t>Яковлева Марина Владимировна</t>
  </si>
  <si>
    <t>1DCE28C9C47A69950AAE8702D425EFF722960207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</si>
</sst>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 \-\ #,##0.00;\ \-"/>
  </numFmts>
  <fonts count="10" x14ac:knownFonts="1">
    <font>
      <sz val="10"/>
      <color rgb="FF000000"/>
      <name val="Arial Cyr"/>
    </font>
    <font>
      <b/>
      <sz val="10"/>
      <color rgb="FF000000"/>
      <name val="Arial"/>
    </font>
    <font>
      <sz val="8"/>
      <color rgb="FF000000"/>
      <name val="Arial"/>
    </font>
    <font>
      <sz val="9"/>
      <color rgb="FF000000"/>
      <name val="Arial"/>
    </font>
    <font>
      <b/>
      <sz val="8"/>
      <color rgb="FF000000"/>
      <name val="Arial"/>
    </font>
    <font>
      <b/>
      <sz val="9"/>
      <color rgb="FF000000"/>
      <name val="Arial"/>
    </font>
    <font>
      <i/>
      <sz val="12"/>
      <color rgb="FF000000"/>
      <name val="Arial Cyr"/>
    </font>
    <font>
      <i/>
      <sz val="8"/>
      <color rgb="FF000000"/>
      <name val="Arial"/>
    </font>
    <font>
      <b/>
      <i/>
      <sz val="8"/>
      <color rgb="FF000000"/>
      <name val="Arial Cyr"/>
    </font>
    <font>
      <sz val="12"/>
      <color rgb="FF000000"/>
      <name val="Arial Cyr"/>
    </font>
  </fonts>
  <fills count="6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FFE3E3E3"/>
      </patternFill>
    </fill>
    <fill>
      <patternFill patternType="solid">
        <fgColor rgb="FFCCFFCC"/>
      </patternFill>
    </fill>
    <fill>
      <patternFill patternType="solid">
        <fgColor rgb="FFFFFF99"/>
      </patternFill>
    </fill>
  </fills>
  <borders count="4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/>
    <xf numFmtId="49" fontId="0" fillId="0" borderId="0" xfId="0" applyNumberFormat="1"/>
    <xf numFmtId="49" fontId="0" fillId="2" borderId="0" xfId="0" applyNumberFormat="1" applyFill="1"/>
    <xf numFmtId="0" fontId="2" fillId="0" borderId="2" xfId="0" applyFont="1" applyBorder="1"/>
    <xf numFmtId="0" fontId="3" fillId="0" borderId="3" xfId="0" applyFont="1" applyBorder="1" applyAlignment="1">
      <alignment horizontal="center" vertical="center"/>
    </xf>
    <xf numFmtId="0" fontId="0" fillId="0" borderId="4" xfId="0" applyBorder="1"/>
    <xf numFmtId="0" fontId="3" fillId="0" borderId="0" xfId="0" applyFont="1"/>
    <xf numFmtId="0" fontId="3" fillId="0" borderId="2" xfId="0" applyFont="1" applyBorder="1" applyAlignment="1">
      <alignment horizontal="right"/>
    </xf>
    <xf numFmtId="49" fontId="3" fillId="0" borderId="5" xfId="0" applyNumberFormat="1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14" fontId="3" fillId="0" borderId="5" xfId="0" applyNumberFormat="1" applyFont="1" applyBorder="1" applyAlignment="1">
      <alignment horizontal="center"/>
    </xf>
    <xf numFmtId="49" fontId="0" fillId="0" borderId="0" xfId="0" applyNumberFormat="1" applyAlignment="1" applyProtection="1">
      <alignment horizontal="left" wrapText="1"/>
      <protection locked="0"/>
    </xf>
    <xf numFmtId="49" fontId="0" fillId="0" borderId="7" xfId="0" applyNumberFormat="1" applyBorder="1" applyAlignment="1" applyProtection="1">
      <alignment horizontal="left" wrapText="1"/>
      <protection locked="0"/>
    </xf>
    <xf numFmtId="0" fontId="3" fillId="0" borderId="7" xfId="0" applyFont="1" applyBorder="1"/>
    <xf numFmtId="49" fontId="3" fillId="0" borderId="8" xfId="0" applyNumberFormat="1" applyFont="1" applyBorder="1" applyAlignment="1">
      <alignment horizontal="center"/>
    </xf>
    <xf numFmtId="0" fontId="2" fillId="0" borderId="4" xfId="0" applyFont="1" applyBorder="1"/>
    <xf numFmtId="0" fontId="2" fillId="0" borderId="0" xfId="0" applyFont="1" applyAlignment="1">
      <alignment horizontal="right"/>
    </xf>
    <xf numFmtId="0" fontId="0" fillId="0" borderId="6" xfId="0" applyBorder="1"/>
    <xf numFmtId="0" fontId="0" fillId="0" borderId="9" xfId="0" applyBorder="1"/>
    <xf numFmtId="0" fontId="2" fillId="0" borderId="6" xfId="0" applyFont="1" applyBorder="1"/>
    <xf numFmtId="0" fontId="2" fillId="0" borderId="6" xfId="0" applyFont="1" applyBorder="1" applyAlignment="1">
      <alignment horizontal="right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16" xfId="0" applyBorder="1"/>
    <xf numFmtId="0" fontId="5" fillId="3" borderId="17" xfId="0" applyFont="1" applyFill="1" applyBorder="1" applyAlignment="1">
      <alignment horizontal="center"/>
    </xf>
    <xf numFmtId="49" fontId="2" fillId="3" borderId="18" xfId="0" applyNumberFormat="1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49" fontId="0" fillId="0" borderId="4" xfId="0" applyNumberFormat="1" applyBorder="1"/>
    <xf numFmtId="0" fontId="2" fillId="3" borderId="22" xfId="0" applyFont="1" applyFill="1" applyBorder="1"/>
    <xf numFmtId="49" fontId="2" fillId="3" borderId="23" xfId="0" applyNumberFormat="1" applyFont="1" applyFill="1" applyBorder="1" applyAlignment="1">
      <alignment horizontal="center"/>
    </xf>
    <xf numFmtId="164" fontId="2" fillId="4" borderId="24" xfId="0" applyNumberFormat="1" applyFont="1" applyFill="1" applyBorder="1" applyAlignment="1">
      <alignment horizontal="right"/>
    </xf>
    <xf numFmtId="164" fontId="3" fillId="3" borderId="24" xfId="0" applyNumberFormat="1" applyFont="1" applyFill="1" applyBorder="1" applyAlignment="1">
      <alignment horizontal="right"/>
    </xf>
    <xf numFmtId="164" fontId="2" fillId="0" borderId="24" xfId="0" applyNumberFormat="1" applyFont="1" applyBorder="1" applyAlignment="1" applyProtection="1">
      <alignment horizontal="right"/>
      <protection locked="0"/>
    </xf>
    <xf numFmtId="164" fontId="2" fillId="0" borderId="22" xfId="0" applyNumberFormat="1" applyFont="1" applyBorder="1" applyAlignment="1" applyProtection="1">
      <alignment horizontal="right"/>
      <protection locked="0"/>
    </xf>
    <xf numFmtId="0" fontId="2" fillId="3" borderId="25" xfId="0" applyFont="1" applyFill="1" applyBorder="1"/>
    <xf numFmtId="49" fontId="2" fillId="3" borderId="26" xfId="0" applyNumberFormat="1" applyFont="1" applyFill="1" applyBorder="1" applyAlignment="1">
      <alignment horizontal="center"/>
    </xf>
    <xf numFmtId="164" fontId="2" fillId="4" borderId="11" xfId="0" applyNumberFormat="1" applyFont="1" applyFill="1" applyBorder="1" applyAlignment="1">
      <alignment horizontal="right"/>
    </xf>
    <xf numFmtId="164" fontId="3" fillId="3" borderId="11" xfId="0" applyNumberFormat="1" applyFont="1" applyFill="1" applyBorder="1" applyAlignment="1">
      <alignment horizontal="right"/>
    </xf>
    <xf numFmtId="164" fontId="2" fillId="0" borderId="11" xfId="0" applyNumberFormat="1" applyFont="1" applyBorder="1" applyAlignment="1" applyProtection="1">
      <alignment horizontal="right"/>
      <protection locked="0"/>
    </xf>
    <xf numFmtId="164" fontId="2" fillId="0" borderId="25" xfId="0" applyNumberFormat="1" applyFont="1" applyBorder="1" applyAlignment="1" applyProtection="1">
      <alignment horizontal="right"/>
      <protection locked="0"/>
    </xf>
    <xf numFmtId="0" fontId="2" fillId="3" borderId="25" xfId="0" applyFont="1" applyFill="1" applyBorder="1" applyAlignment="1">
      <alignment horizontal="left" wrapText="1" indent="3"/>
    </xf>
    <xf numFmtId="164" fontId="2" fillId="4" borderId="25" xfId="0" applyNumberFormat="1" applyFont="1" applyFill="1" applyBorder="1" applyAlignment="1">
      <alignment horizontal="right"/>
    </xf>
    <xf numFmtId="0" fontId="2" fillId="3" borderId="25" xfId="0" applyFont="1" applyFill="1" applyBorder="1" applyAlignment="1">
      <alignment wrapText="1"/>
    </xf>
    <xf numFmtId="0" fontId="2" fillId="3" borderId="25" xfId="0" applyFont="1" applyFill="1" applyBorder="1" applyAlignment="1">
      <alignment horizontal="left" vertical="center" wrapText="1" indent="3"/>
    </xf>
    <xf numFmtId="0" fontId="2" fillId="3" borderId="25" xfId="0" applyFont="1" applyFill="1" applyBorder="1" applyAlignment="1">
      <alignment horizontal="left" wrapText="1"/>
    </xf>
    <xf numFmtId="49" fontId="2" fillId="3" borderId="27" xfId="0" applyNumberFormat="1" applyFont="1" applyFill="1" applyBorder="1" applyAlignment="1">
      <alignment horizontal="center"/>
    </xf>
    <xf numFmtId="164" fontId="2" fillId="4" borderId="14" xfId="0" applyNumberFormat="1" applyFont="1" applyFill="1" applyBorder="1" applyAlignment="1">
      <alignment horizontal="right"/>
    </xf>
    <xf numFmtId="164" fontId="3" fillId="3" borderId="14" xfId="0" applyNumberFormat="1" applyFont="1" applyFill="1" applyBorder="1" applyAlignment="1">
      <alignment horizontal="right"/>
    </xf>
    <xf numFmtId="164" fontId="2" fillId="0" borderId="14" xfId="0" applyNumberFormat="1" applyFont="1" applyBorder="1" applyAlignment="1" applyProtection="1">
      <alignment horizontal="right"/>
      <protection locked="0"/>
    </xf>
    <xf numFmtId="164" fontId="2" fillId="0" borderId="28" xfId="0" applyNumberFormat="1" applyFont="1" applyBorder="1" applyAlignment="1" applyProtection="1">
      <alignment horizontal="right"/>
      <protection locked="0"/>
    </xf>
    <xf numFmtId="0" fontId="0" fillId="0" borderId="7" xfId="0" applyBorder="1"/>
    <xf numFmtId="0" fontId="0" fillId="0" borderId="29" xfId="0" applyBorder="1"/>
    <xf numFmtId="49" fontId="2" fillId="3" borderId="30" xfId="0" applyNumberFormat="1" applyFont="1" applyFill="1" applyBorder="1" applyAlignment="1">
      <alignment horizontal="center"/>
    </xf>
    <xf numFmtId="164" fontId="2" fillId="4" borderId="31" xfId="0" applyNumberFormat="1" applyFont="1" applyFill="1" applyBorder="1" applyAlignment="1">
      <alignment horizontal="right"/>
    </xf>
    <xf numFmtId="164" fontId="3" fillId="3" borderId="31" xfId="0" applyNumberFormat="1" applyFont="1" applyFill="1" applyBorder="1" applyAlignment="1">
      <alignment horizontal="right"/>
    </xf>
    <xf numFmtId="164" fontId="2" fillId="0" borderId="31" xfId="0" applyNumberFormat="1" applyFont="1" applyBorder="1" applyAlignment="1" applyProtection="1">
      <alignment horizontal="right"/>
      <protection locked="0"/>
    </xf>
    <xf numFmtId="164" fontId="2" fillId="0" borderId="32" xfId="0" applyNumberFormat="1" applyFont="1" applyBorder="1" applyAlignment="1" applyProtection="1">
      <alignment horizontal="right"/>
      <protection locked="0"/>
    </xf>
    <xf numFmtId="0" fontId="4" fillId="4" borderId="25" xfId="0" applyFont="1" applyFill="1" applyBorder="1" applyAlignment="1">
      <alignment vertical="center" wrapText="1"/>
    </xf>
    <xf numFmtId="49" fontId="4" fillId="4" borderId="26" xfId="0" applyNumberFormat="1" applyFont="1" applyFill="1" applyBorder="1" applyAlignment="1">
      <alignment horizontal="center"/>
    </xf>
    <xf numFmtId="164" fontId="4" fillId="4" borderId="11" xfId="0" applyNumberFormat="1" applyFont="1" applyFill="1" applyBorder="1" applyAlignment="1">
      <alignment horizontal="right"/>
    </xf>
    <xf numFmtId="164" fontId="5" fillId="3" borderId="11" xfId="0" applyNumberFormat="1" applyFont="1" applyFill="1" applyBorder="1" applyAlignment="1">
      <alignment horizontal="right"/>
    </xf>
    <xf numFmtId="164" fontId="4" fillId="4" borderId="25" xfId="0" applyNumberFormat="1" applyFont="1" applyFill="1" applyBorder="1" applyAlignment="1">
      <alignment horizontal="right"/>
    </xf>
    <xf numFmtId="0" fontId="5" fillId="3" borderId="33" xfId="0" applyFont="1" applyFill="1" applyBorder="1" applyAlignment="1">
      <alignment horizontal="center"/>
    </xf>
    <xf numFmtId="164" fontId="5" fillId="3" borderId="34" xfId="0" applyNumberFormat="1" applyFont="1" applyFill="1" applyBorder="1" applyAlignment="1">
      <alignment horizontal="right"/>
    </xf>
    <xf numFmtId="164" fontId="5" fillId="3" borderId="17" xfId="0" applyNumberFormat="1" applyFont="1" applyFill="1" applyBorder="1" applyAlignment="1">
      <alignment horizontal="right"/>
    </xf>
    <xf numFmtId="0" fontId="5" fillId="3" borderId="34" xfId="0" applyFont="1" applyFill="1" applyBorder="1" applyAlignment="1">
      <alignment horizontal="center"/>
    </xf>
    <xf numFmtId="4" fontId="5" fillId="3" borderId="34" xfId="0" applyNumberFormat="1" applyFont="1" applyFill="1" applyBorder="1" applyAlignment="1">
      <alignment horizontal="center"/>
    </xf>
    <xf numFmtId="164" fontId="2" fillId="4" borderId="22" xfId="0" applyNumberFormat="1" applyFont="1" applyFill="1" applyBorder="1" applyAlignment="1">
      <alignment horizontal="right"/>
    </xf>
    <xf numFmtId="0" fontId="2" fillId="3" borderId="35" xfId="0" applyFont="1" applyFill="1" applyBorder="1"/>
    <xf numFmtId="164" fontId="3" fillId="0" borderId="11" xfId="0" applyNumberFormat="1" applyFont="1" applyBorder="1" applyAlignment="1" applyProtection="1">
      <alignment horizontal="right"/>
      <protection locked="0"/>
    </xf>
    <xf numFmtId="164" fontId="3" fillId="0" borderId="25" xfId="0" applyNumberFormat="1" applyFont="1" applyBorder="1" applyAlignment="1" applyProtection="1">
      <alignment horizontal="right"/>
      <protection locked="0"/>
    </xf>
    <xf numFmtId="0" fontId="2" fillId="3" borderId="5" xfId="0" applyFont="1" applyFill="1" applyBorder="1" applyAlignment="1">
      <alignment horizontal="left" vertical="center" wrapText="1" indent="3"/>
    </xf>
    <xf numFmtId="0" fontId="2" fillId="3" borderId="5" xfId="0" applyFont="1" applyFill="1" applyBorder="1" applyAlignment="1">
      <alignment horizontal="left" wrapText="1" indent="3"/>
    </xf>
    <xf numFmtId="0" fontId="2" fillId="3" borderId="25" xfId="0" applyFont="1" applyFill="1" applyBorder="1" applyAlignment="1">
      <alignment horizontal="left" wrapText="1" indent="5"/>
    </xf>
    <xf numFmtId="0" fontId="2" fillId="3" borderId="5" xfId="0" applyFont="1" applyFill="1" applyBorder="1" applyAlignment="1">
      <alignment horizontal="left" wrapText="1" indent="5"/>
    </xf>
    <xf numFmtId="0" fontId="2" fillId="3" borderId="25" xfId="0" applyFont="1" applyFill="1" applyBorder="1" applyAlignment="1">
      <alignment horizontal="left" wrapText="1" indent="6"/>
    </xf>
    <xf numFmtId="0" fontId="2" fillId="3" borderId="5" xfId="0" applyFont="1" applyFill="1" applyBorder="1" applyAlignment="1">
      <alignment horizontal="left" wrapText="1" indent="6"/>
    </xf>
    <xf numFmtId="0" fontId="2" fillId="3" borderId="5" xfId="0" applyFont="1" applyFill="1" applyBorder="1" applyAlignment="1">
      <alignment horizontal="left" wrapText="1"/>
    </xf>
    <xf numFmtId="164" fontId="3" fillId="0" borderId="14" xfId="0" applyNumberFormat="1" applyFont="1" applyBorder="1" applyAlignment="1" applyProtection="1">
      <alignment horizontal="right"/>
      <protection locked="0"/>
    </xf>
    <xf numFmtId="0" fontId="1" fillId="0" borderId="7" xfId="0" applyFont="1" applyBorder="1" applyAlignment="1">
      <alignment horizontal="left" wrapText="1"/>
    </xf>
    <xf numFmtId="49" fontId="4" fillId="0" borderId="29" xfId="0" applyNumberFormat="1" applyFont="1" applyBorder="1" applyAlignment="1">
      <alignment horizontal="center"/>
    </xf>
    <xf numFmtId="4" fontId="4" fillId="0" borderId="29" xfId="0" applyNumberFormat="1" applyFont="1" applyBorder="1" applyAlignment="1">
      <alignment horizontal="center"/>
    </xf>
    <xf numFmtId="4" fontId="4" fillId="0" borderId="7" xfId="0" applyNumberFormat="1" applyFont="1" applyBorder="1" applyAlignment="1">
      <alignment horizontal="center"/>
    </xf>
    <xf numFmtId="0" fontId="1" fillId="0" borderId="6" xfId="0" applyFont="1" applyBorder="1" applyAlignment="1">
      <alignment horizontal="left" wrapText="1"/>
    </xf>
    <xf numFmtId="49" fontId="4" fillId="0" borderId="6" xfId="0" applyNumberFormat="1" applyFont="1" applyBorder="1" applyAlignment="1">
      <alignment horizontal="center"/>
    </xf>
    <xf numFmtId="4" fontId="4" fillId="0" borderId="6" xfId="0" applyNumberFormat="1" applyFont="1" applyBorder="1" applyAlignment="1">
      <alignment horizontal="center"/>
    </xf>
    <xf numFmtId="0" fontId="2" fillId="0" borderId="36" xfId="0" applyFont="1" applyBorder="1" applyAlignment="1">
      <alignment horizontal="center" vertical="center"/>
    </xf>
    <xf numFmtId="164" fontId="3" fillId="0" borderId="31" xfId="0" applyNumberFormat="1" applyFont="1" applyBorder="1" applyAlignment="1" applyProtection="1">
      <alignment horizontal="right"/>
      <protection locked="0"/>
    </xf>
    <xf numFmtId="0" fontId="2" fillId="3" borderId="3" xfId="0" applyFont="1" applyFill="1" applyBorder="1" applyAlignment="1">
      <alignment horizontal="left" wrapText="1" indent="3"/>
    </xf>
    <xf numFmtId="0" fontId="2" fillId="3" borderId="25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4" fillId="4" borderId="25" xfId="0" applyFont="1" applyFill="1" applyBorder="1" applyAlignment="1">
      <alignment horizontal="left" vertical="center" wrapText="1"/>
    </xf>
    <xf numFmtId="49" fontId="2" fillId="4" borderId="26" xfId="0" applyNumberFormat="1" applyFont="1" applyFill="1" applyBorder="1" applyAlignment="1">
      <alignment horizontal="center"/>
    </xf>
    <xf numFmtId="0" fontId="4" fillId="4" borderId="5" xfId="0" applyFont="1" applyFill="1" applyBorder="1" applyAlignment="1">
      <alignment horizontal="left" vertical="center" wrapText="1"/>
    </xf>
    <xf numFmtId="0" fontId="1" fillId="5" borderId="25" xfId="0" applyFont="1" applyFill="1" applyBorder="1" applyAlignment="1">
      <alignment horizontal="left" wrapText="1"/>
    </xf>
    <xf numFmtId="49" fontId="4" fillId="5" borderId="27" xfId="0" applyNumberFormat="1" applyFont="1" applyFill="1" applyBorder="1" applyAlignment="1">
      <alignment horizontal="center"/>
    </xf>
    <xf numFmtId="164" fontId="4" fillId="5" borderId="14" xfId="0" applyNumberFormat="1" applyFont="1" applyFill="1" applyBorder="1" applyAlignment="1">
      <alignment horizontal="right"/>
    </xf>
    <xf numFmtId="164" fontId="4" fillId="5" borderId="28" xfId="0" applyNumberFormat="1" applyFont="1" applyFill="1" applyBorder="1" applyAlignment="1">
      <alignment horizontal="right"/>
    </xf>
    <xf numFmtId="0" fontId="1" fillId="5" borderId="8" xfId="0" applyFont="1" applyFill="1" applyBorder="1" applyAlignment="1">
      <alignment horizontal="left" wrapText="1"/>
    </xf>
    <xf numFmtId="0" fontId="1" fillId="0" borderId="29" xfId="0" applyFont="1" applyBorder="1" applyAlignment="1">
      <alignment horizontal="left" wrapText="1"/>
    </xf>
    <xf numFmtId="49" fontId="2" fillId="3" borderId="19" xfId="0" applyNumberFormat="1" applyFont="1" applyFill="1" applyBorder="1" applyAlignment="1">
      <alignment horizontal="center"/>
    </xf>
    <xf numFmtId="49" fontId="2" fillId="3" borderId="20" xfId="0" applyNumberFormat="1" applyFont="1" applyFill="1" applyBorder="1" applyAlignment="1">
      <alignment horizontal="center"/>
    </xf>
    <xf numFmtId="0" fontId="5" fillId="3" borderId="37" xfId="0" applyFont="1" applyFill="1" applyBorder="1" applyAlignment="1">
      <alignment horizontal="center"/>
    </xf>
    <xf numFmtId="0" fontId="2" fillId="3" borderId="22" xfId="0" applyFont="1" applyFill="1" applyBorder="1" applyAlignment="1">
      <alignment wrapText="1"/>
    </xf>
    <xf numFmtId="164" fontId="3" fillId="0" borderId="24" xfId="0" applyNumberFormat="1" applyFont="1" applyBorder="1" applyAlignment="1" applyProtection="1">
      <alignment horizontal="right"/>
      <protection locked="0"/>
    </xf>
    <xf numFmtId="0" fontId="2" fillId="3" borderId="35" xfId="0" applyFont="1" applyFill="1" applyBorder="1" applyAlignment="1">
      <alignment wrapText="1"/>
    </xf>
    <xf numFmtId="164" fontId="2" fillId="4" borderId="11" xfId="0" applyNumberFormat="1" applyFont="1" applyFill="1" applyBorder="1" applyAlignment="1" applyProtection="1">
      <alignment horizontal="right"/>
      <protection locked="0"/>
    </xf>
    <xf numFmtId="164" fontId="2" fillId="4" borderId="25" xfId="0" applyNumberFormat="1" applyFont="1" applyFill="1" applyBorder="1" applyAlignment="1" applyProtection="1">
      <alignment horizontal="right"/>
      <protection locked="0"/>
    </xf>
    <xf numFmtId="0" fontId="4" fillId="4" borderId="25" xfId="0" applyFont="1" applyFill="1" applyBorder="1" applyAlignment="1">
      <alignment horizontal="left" wrapText="1"/>
    </xf>
    <xf numFmtId="0" fontId="4" fillId="4" borderId="5" xfId="0" applyFont="1" applyFill="1" applyBorder="1" applyAlignment="1">
      <alignment horizontal="left" wrapText="1"/>
    </xf>
    <xf numFmtId="49" fontId="2" fillId="3" borderId="33" xfId="0" applyNumberFormat="1" applyFont="1" applyFill="1" applyBorder="1" applyAlignment="1">
      <alignment horizontal="center"/>
    </xf>
    <xf numFmtId="164" fontId="2" fillId="3" borderId="34" xfId="0" applyNumberFormat="1" applyFont="1" applyFill="1" applyBorder="1" applyAlignment="1">
      <alignment horizontal="right"/>
    </xf>
    <xf numFmtId="164" fontId="2" fillId="3" borderId="17" xfId="0" applyNumberFormat="1" applyFont="1" applyFill="1" applyBorder="1" applyAlignment="1">
      <alignment horizontal="right"/>
    </xf>
    <xf numFmtId="0" fontId="2" fillId="3" borderId="22" xfId="0" applyFont="1" applyFill="1" applyBorder="1" applyAlignment="1">
      <alignment horizontal="left" wrapText="1"/>
    </xf>
    <xf numFmtId="0" fontId="2" fillId="3" borderId="35" xfId="0" applyFont="1" applyFill="1" applyBorder="1" applyAlignment="1">
      <alignment horizontal="left" wrapText="1"/>
    </xf>
    <xf numFmtId="0" fontId="2" fillId="0" borderId="7" xfId="0" applyFont="1" applyBorder="1"/>
    <xf numFmtId="0" fontId="2" fillId="0" borderId="29" xfId="0" applyFont="1" applyBorder="1"/>
    <xf numFmtId="0" fontId="2" fillId="0" borderId="0" xfId="0" applyFont="1" applyAlignment="1">
      <alignment horizontal="left" wrapText="1"/>
    </xf>
    <xf numFmtId="0" fontId="0" fillId="0" borderId="38" xfId="0" applyBorder="1"/>
    <xf numFmtId="0" fontId="0" fillId="0" borderId="39" xfId="0" applyBorder="1"/>
    <xf numFmtId="0" fontId="0" fillId="0" borderId="43" xfId="0" applyBorder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9" fontId="0" fillId="0" borderId="6" xfId="0" applyNumberFormat="1" applyBorder="1" applyAlignment="1" applyProtection="1">
      <alignment horizontal="center" wrapText="1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7" fillId="0" borderId="44" xfId="0" applyFont="1" applyBorder="1" applyAlignment="1">
      <alignment horizontal="right" indent="1"/>
    </xf>
    <xf numFmtId="0" fontId="7" fillId="0" borderId="45" xfId="0" applyFont="1" applyBorder="1" applyAlignment="1">
      <alignment horizontal="right" indent="1"/>
    </xf>
    <xf numFmtId="0" fontId="7" fillId="0" borderId="43" xfId="0" applyFont="1" applyBorder="1" applyAlignment="1">
      <alignment horizontal="right" indent="1"/>
    </xf>
    <xf numFmtId="0" fontId="7" fillId="0" borderId="0" xfId="0" applyFont="1" applyAlignment="1">
      <alignment horizontal="right" indent="1"/>
    </xf>
    <xf numFmtId="0" fontId="7" fillId="0" borderId="47" xfId="0" applyFont="1" applyBorder="1" applyAlignment="1">
      <alignment horizontal="right" indent="1"/>
    </xf>
    <xf numFmtId="0" fontId="7" fillId="0" borderId="38" xfId="0" applyFont="1" applyBorder="1" applyAlignment="1">
      <alignment horizontal="right" indent="1"/>
    </xf>
    <xf numFmtId="0" fontId="9" fillId="0" borderId="45" xfId="0" applyFont="1" applyBorder="1" applyAlignment="1">
      <alignment horizontal="center"/>
    </xf>
    <xf numFmtId="49" fontId="4" fillId="0" borderId="0" xfId="0" applyNumberFormat="1" applyFont="1" applyAlignment="1" applyProtection="1">
      <alignment horizontal="center"/>
      <protection locked="0"/>
    </xf>
    <xf numFmtId="0" fontId="6" fillId="0" borderId="42" xfId="0" applyFont="1" applyBorder="1" applyAlignment="1">
      <alignment horizontal="left" vertical="center" indent="2"/>
    </xf>
    <xf numFmtId="0" fontId="6" fillId="0" borderId="40" xfId="0" applyFont="1" applyBorder="1" applyAlignment="1">
      <alignment horizontal="left" vertical="center" indent="2"/>
    </xf>
    <xf numFmtId="0" fontId="6" fillId="0" borderId="41" xfId="0" applyFont="1" applyBorder="1" applyAlignment="1">
      <alignment horizontal="left" vertical="center" indent="2"/>
    </xf>
    <xf numFmtId="0" fontId="6" fillId="0" borderId="41" xfId="0" applyFont="1" applyBorder="1" applyAlignment="1">
      <alignment horizontal="center" vertical="center"/>
    </xf>
    <xf numFmtId="49" fontId="8" fillId="0" borderId="46" xfId="0" applyNumberFormat="1" applyFont="1" applyBorder="1" applyAlignment="1">
      <alignment horizontal="left" indent="1"/>
    </xf>
    <xf numFmtId="49" fontId="8" fillId="0" borderId="44" xfId="0" applyNumberFormat="1" applyFont="1" applyBorder="1" applyAlignment="1">
      <alignment horizontal="left" indent="1"/>
    </xf>
    <xf numFmtId="49" fontId="8" fillId="0" borderId="45" xfId="0" applyNumberFormat="1" applyFont="1" applyBorder="1" applyAlignment="1">
      <alignment horizontal="left" indent="1"/>
    </xf>
    <xf numFmtId="14" fontId="8" fillId="0" borderId="39" xfId="0" applyNumberFormat="1" applyFont="1" applyBorder="1" applyAlignment="1">
      <alignment horizontal="left" indent="1"/>
    </xf>
    <xf numFmtId="14" fontId="8" fillId="0" borderId="43" xfId="0" applyNumberFormat="1" applyFont="1" applyBorder="1" applyAlignment="1">
      <alignment horizontal="left" indent="1"/>
    </xf>
    <xf numFmtId="14" fontId="8" fillId="0" borderId="0" xfId="0" applyNumberFormat="1" applyFont="1" applyAlignment="1">
      <alignment horizontal="left" indent="1"/>
    </xf>
    <xf numFmtId="49" fontId="8" fillId="0" borderId="39" xfId="0" applyNumberFormat="1" applyFont="1" applyBorder="1" applyAlignment="1">
      <alignment horizontal="left" indent="1"/>
    </xf>
    <xf numFmtId="49" fontId="8" fillId="0" borderId="43" xfId="0" applyNumberFormat="1" applyFont="1" applyBorder="1" applyAlignment="1">
      <alignment horizontal="left" indent="1"/>
    </xf>
    <xf numFmtId="49" fontId="8" fillId="0" borderId="0" xfId="0" applyNumberFormat="1" applyFont="1" applyAlignment="1">
      <alignment horizontal="left" indent="1"/>
    </xf>
    <xf numFmtId="49" fontId="8" fillId="0" borderId="48" xfId="0" applyNumberFormat="1" applyFont="1" applyBorder="1" applyAlignment="1">
      <alignment horizontal="left" wrapText="1" indent="1"/>
    </xf>
    <xf numFmtId="49" fontId="8" fillId="0" borderId="47" xfId="0" applyNumberFormat="1" applyFont="1" applyBorder="1" applyAlignment="1">
      <alignment horizontal="left" wrapText="1" indent="1"/>
    </xf>
    <xf numFmtId="49" fontId="8" fillId="0" borderId="38" xfId="0" applyNumberFormat="1" applyFont="1" applyBorder="1" applyAlignment="1">
      <alignment horizontal="left" wrapText="1" indent="1"/>
    </xf>
    <xf numFmtId="49" fontId="9" fillId="0" borderId="45" xfId="0" applyNumberFormat="1" applyFont="1" applyBorder="1" applyAlignment="1">
      <alignment horizontal="left" indent="1"/>
    </xf>
    <xf numFmtId="0" fontId="2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276225</xdr:colOff>
      <xdr:row>105</xdr:row>
      <xdr:rowOff>47625</xdr:rowOff>
    </xdr:from>
    <xdr:to>
      <xdr:col>5</xdr:col>
      <xdr:colOff>800100</xdr:colOff>
      <xdr:row>105</xdr:row>
      <xdr:rowOff>495300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47"/>
  <sheetViews>
    <sheetView tabSelected="1" zoomScale="85" zoomScaleNormal="85" workbookViewId="0">
      <selection activeCell="C2" sqref="C2:N2"/>
    </sheetView>
  </sheetViews>
  <sheetFormatPr defaultRowHeight="15" x14ac:dyDescent="0.2"/>
  <cols>
    <col min="1" max="1" width="0.85546875" customWidth="1"/>
    <col min="2" max="2" width="47.7109375" customWidth="1"/>
    <col min="3" max="3" width="5.7109375" customWidth="1"/>
    <col min="4" max="4" width="15.5703125" customWidth="1"/>
    <col min="5" max="5" width="16.85546875" customWidth="1"/>
    <col min="6" max="6" width="15.28515625" customWidth="1"/>
    <col min="7" max="7" width="16.85546875" customWidth="1"/>
    <col min="8" max="8" width="15" customWidth="1"/>
    <col min="9" max="17" width="13.85546875" customWidth="1"/>
    <col min="18" max="18" width="47.7109375" customWidth="1"/>
    <col min="19" max="19" width="5.5703125" customWidth="1"/>
    <col min="20" max="20" width="15.5703125" customWidth="1"/>
    <col min="21" max="21" width="16.85546875" customWidth="1"/>
    <col min="22" max="22" width="15.28515625" customWidth="1"/>
    <col min="23" max="23" width="16.85546875" customWidth="1"/>
    <col min="24" max="24" width="15" customWidth="1"/>
    <col min="25" max="33" width="13.85546875" customWidth="1"/>
    <col min="34" max="34" width="4.28515625" hidden="1" customWidth="1"/>
    <col min="35" max="35" width="4.42578125" hidden="1" customWidth="1"/>
  </cols>
  <sheetData>
    <row r="1" spans="1:35" ht="5.0999999999999996" customHeight="1" x14ac:dyDescent="0.2"/>
    <row r="2" spans="1:35" ht="13.5" customHeight="1" x14ac:dyDescent="0.2">
      <c r="C2" s="133" t="s">
        <v>0</v>
      </c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"/>
      <c r="P2" s="2"/>
      <c r="Q2" s="3"/>
      <c r="AH2" s="4" t="s">
        <v>1</v>
      </c>
      <c r="AI2" s="5"/>
    </row>
    <row r="3" spans="1:35" ht="13.5" customHeight="1" x14ac:dyDescent="0.2">
      <c r="C3" s="133" t="s">
        <v>2</v>
      </c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"/>
      <c r="P3" s="6"/>
      <c r="Q3" s="7" t="s">
        <v>3</v>
      </c>
      <c r="R3" s="8"/>
      <c r="AH3" s="4" t="s">
        <v>4</v>
      </c>
      <c r="AI3" s="5"/>
    </row>
    <row r="4" spans="1:35" ht="13.5" customHeight="1" x14ac:dyDescent="0.2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10" t="s">
        <v>5</v>
      </c>
      <c r="Q4" s="11" t="s">
        <v>6</v>
      </c>
      <c r="R4" s="8"/>
      <c r="AH4" s="4" t="s">
        <v>7</v>
      </c>
      <c r="AI4" s="5"/>
    </row>
    <row r="5" spans="1:35" ht="13.5" customHeight="1" x14ac:dyDescent="0.2">
      <c r="B5" s="12"/>
      <c r="C5" s="12"/>
      <c r="D5" s="12"/>
      <c r="E5" s="13" t="s">
        <v>8</v>
      </c>
      <c r="F5" s="146" t="s">
        <v>9</v>
      </c>
      <c r="G5" s="146"/>
      <c r="H5" s="146"/>
      <c r="I5" s="146"/>
      <c r="J5" s="146"/>
      <c r="K5" s="146"/>
      <c r="L5" s="12"/>
      <c r="M5" s="12"/>
      <c r="N5" s="12"/>
      <c r="O5" s="12"/>
      <c r="P5" s="10" t="s">
        <v>10</v>
      </c>
      <c r="Q5" s="14">
        <v>45658</v>
      </c>
      <c r="R5" s="8"/>
      <c r="AH5" s="4" t="s">
        <v>11</v>
      </c>
      <c r="AI5" s="5"/>
    </row>
    <row r="6" spans="1:35" ht="14.1" customHeight="1" x14ac:dyDescent="0.2">
      <c r="B6" s="9" t="s">
        <v>12</v>
      </c>
      <c r="C6" s="134" t="s">
        <v>13</v>
      </c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5"/>
      <c r="P6" s="10" t="s">
        <v>14</v>
      </c>
      <c r="Q6" s="11" t="s">
        <v>15</v>
      </c>
      <c r="R6" s="8"/>
      <c r="AH6" s="4"/>
      <c r="AI6" s="5"/>
    </row>
    <row r="7" spans="1:35" ht="13.5" customHeight="1" x14ac:dyDescent="0.2">
      <c r="B7" s="9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5"/>
      <c r="P7" s="10"/>
      <c r="Q7" s="11"/>
      <c r="R7" s="8"/>
      <c r="AH7" s="4" t="s">
        <v>16</v>
      </c>
      <c r="AI7" s="5"/>
    </row>
    <row r="8" spans="1:35" ht="14.1" customHeight="1" x14ac:dyDescent="0.2">
      <c r="B8" s="9" t="s">
        <v>17</v>
      </c>
      <c r="C8" s="134" t="s">
        <v>18</v>
      </c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5"/>
      <c r="P8" s="10" t="s">
        <v>19</v>
      </c>
      <c r="Q8" s="11" t="s">
        <v>20</v>
      </c>
      <c r="R8" s="8"/>
      <c r="AH8" s="4"/>
      <c r="AI8" s="4"/>
    </row>
    <row r="9" spans="1:35" ht="13.5" customHeight="1" x14ac:dyDescent="0.2">
      <c r="B9" s="9" t="s">
        <v>21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9"/>
      <c r="P9" s="10"/>
      <c r="Q9" s="11"/>
      <c r="R9" s="8"/>
      <c r="AH9" s="4" t="s">
        <v>22</v>
      </c>
      <c r="AI9" s="4"/>
    </row>
    <row r="10" spans="1:35" ht="13.5" customHeight="1" x14ac:dyDescent="0.2">
      <c r="B10" s="9" t="s">
        <v>23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10" t="s">
        <v>24</v>
      </c>
      <c r="Q10" s="18" t="s">
        <v>25</v>
      </c>
      <c r="R10" s="19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0"/>
      <c r="AH10" s="4"/>
      <c r="AI10" s="4"/>
    </row>
    <row r="11" spans="1:35" ht="13.5" customHeight="1" x14ac:dyDescent="0.2"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2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4" t="s">
        <v>26</v>
      </c>
      <c r="AH11" s="4"/>
      <c r="AI11" s="4"/>
    </row>
    <row r="12" spans="1:35" ht="12.75" customHeight="1" x14ac:dyDescent="0.2">
      <c r="B12" s="131" t="s">
        <v>27</v>
      </c>
      <c r="C12" s="132" t="s">
        <v>28</v>
      </c>
      <c r="D12" s="135" t="s">
        <v>29</v>
      </c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1" t="s">
        <v>27</v>
      </c>
      <c r="S12" s="132" t="s">
        <v>28</v>
      </c>
      <c r="T12" s="135" t="s">
        <v>30</v>
      </c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4"/>
      <c r="AI12" s="4"/>
    </row>
    <row r="13" spans="1:35" ht="135" customHeight="1" x14ac:dyDescent="0.2">
      <c r="B13" s="131"/>
      <c r="C13" s="132"/>
      <c r="D13" s="26" t="s">
        <v>31</v>
      </c>
      <c r="E13" s="26" t="s">
        <v>32</v>
      </c>
      <c r="F13" s="26" t="s">
        <v>33</v>
      </c>
      <c r="G13" s="26" t="s">
        <v>34</v>
      </c>
      <c r="H13" s="26" t="s">
        <v>35</v>
      </c>
      <c r="I13" s="26" t="s">
        <v>36</v>
      </c>
      <c r="J13" s="26" t="s">
        <v>37</v>
      </c>
      <c r="K13" s="26" t="s">
        <v>38</v>
      </c>
      <c r="L13" s="26" t="s">
        <v>39</v>
      </c>
      <c r="M13" s="26" t="s">
        <v>40</v>
      </c>
      <c r="N13" s="26" t="s">
        <v>41</v>
      </c>
      <c r="O13" s="26" t="s">
        <v>42</v>
      </c>
      <c r="P13" s="26" t="s">
        <v>43</v>
      </c>
      <c r="Q13" s="27" t="s">
        <v>44</v>
      </c>
      <c r="R13" s="131"/>
      <c r="S13" s="132"/>
      <c r="T13" s="26" t="s">
        <v>31</v>
      </c>
      <c r="U13" s="26" t="s">
        <v>32</v>
      </c>
      <c r="V13" s="26" t="s">
        <v>33</v>
      </c>
      <c r="W13" s="26" t="s">
        <v>34</v>
      </c>
      <c r="X13" s="26" t="s">
        <v>35</v>
      </c>
      <c r="Y13" s="26" t="s">
        <v>36</v>
      </c>
      <c r="Z13" s="26" t="s">
        <v>37</v>
      </c>
      <c r="AA13" s="26" t="s">
        <v>38</v>
      </c>
      <c r="AB13" s="26" t="s">
        <v>39</v>
      </c>
      <c r="AC13" s="26" t="s">
        <v>40</v>
      </c>
      <c r="AD13" s="26" t="s">
        <v>41</v>
      </c>
      <c r="AE13" s="26" t="s">
        <v>42</v>
      </c>
      <c r="AF13" s="26" t="s">
        <v>43</v>
      </c>
      <c r="AG13" s="27" t="s">
        <v>44</v>
      </c>
      <c r="AH13" s="4"/>
      <c r="AI13" s="4"/>
    </row>
    <row r="14" spans="1:35" ht="13.5" customHeight="1" x14ac:dyDescent="0.2">
      <c r="B14" s="25">
        <v>1</v>
      </c>
      <c r="C14" s="28">
        <v>2</v>
      </c>
      <c r="D14" s="28">
        <v>3</v>
      </c>
      <c r="E14" s="28">
        <v>4</v>
      </c>
      <c r="F14" s="28">
        <v>5</v>
      </c>
      <c r="G14" s="28">
        <v>6</v>
      </c>
      <c r="H14" s="28">
        <v>7</v>
      </c>
      <c r="I14" s="28">
        <v>8</v>
      </c>
      <c r="J14" s="28">
        <v>9</v>
      </c>
      <c r="K14" s="28">
        <v>10</v>
      </c>
      <c r="L14" s="28">
        <v>11</v>
      </c>
      <c r="M14" s="28">
        <v>12</v>
      </c>
      <c r="N14" s="28">
        <v>13</v>
      </c>
      <c r="O14" s="28">
        <v>14</v>
      </c>
      <c r="P14" s="28">
        <v>15</v>
      </c>
      <c r="Q14" s="29">
        <v>16</v>
      </c>
      <c r="R14" s="25">
        <v>1</v>
      </c>
      <c r="S14" s="28">
        <v>2</v>
      </c>
      <c r="T14" s="28">
        <v>17</v>
      </c>
      <c r="U14" s="28">
        <v>18</v>
      </c>
      <c r="V14" s="28">
        <v>19</v>
      </c>
      <c r="W14" s="28">
        <v>20</v>
      </c>
      <c r="X14" s="28">
        <v>21</v>
      </c>
      <c r="Y14" s="28">
        <v>22</v>
      </c>
      <c r="Z14" s="28">
        <v>23</v>
      </c>
      <c r="AA14" s="28">
        <v>24</v>
      </c>
      <c r="AB14" s="28">
        <v>25</v>
      </c>
      <c r="AC14" s="28">
        <v>26</v>
      </c>
      <c r="AD14" s="28">
        <v>27</v>
      </c>
      <c r="AE14" s="28">
        <v>28</v>
      </c>
      <c r="AF14" s="28">
        <v>29</v>
      </c>
      <c r="AG14" s="29">
        <v>30</v>
      </c>
      <c r="AH14" s="4"/>
      <c r="AI14" s="4"/>
    </row>
    <row r="15" spans="1:35" ht="15" customHeight="1" x14ac:dyDescent="0.2">
      <c r="A15" s="30"/>
      <c r="B15" s="31" t="s">
        <v>45</v>
      </c>
      <c r="C15" s="32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4"/>
      <c r="R15" s="35" t="s">
        <v>45</v>
      </c>
      <c r="S15" s="36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4"/>
      <c r="AH15" s="37"/>
      <c r="AI15" s="4"/>
    </row>
    <row r="16" spans="1:35" ht="19.5" customHeight="1" x14ac:dyDescent="0.2">
      <c r="A16" s="30"/>
      <c r="B16" s="38" t="s">
        <v>46</v>
      </c>
      <c r="C16" s="39" t="s">
        <v>47</v>
      </c>
      <c r="D16" s="40">
        <f>F16+Q16-E16</f>
        <v>30986908.530000001</v>
      </c>
      <c r="E16" s="41"/>
      <c r="F16" s="40">
        <f>H16+I16+J16+K16+L16+M16+N16+O16+P16-G16</f>
        <v>30986908.530000001</v>
      </c>
      <c r="G16" s="41"/>
      <c r="H16" s="42"/>
      <c r="I16" s="42"/>
      <c r="J16" s="42"/>
      <c r="K16" s="42"/>
      <c r="L16" s="42"/>
      <c r="M16" s="42"/>
      <c r="N16" s="42">
        <v>18507679.760000002</v>
      </c>
      <c r="O16" s="42">
        <v>380053.21</v>
      </c>
      <c r="P16" s="42">
        <v>12099175.560000001</v>
      </c>
      <c r="Q16" s="42"/>
      <c r="R16" s="38" t="s">
        <v>46</v>
      </c>
      <c r="S16" s="39" t="s">
        <v>47</v>
      </c>
      <c r="T16" s="40">
        <f>V16+AG16-U16</f>
        <v>34692330.359999999</v>
      </c>
      <c r="U16" s="41"/>
      <c r="V16" s="40">
        <f>X16+Y16+Z16+AA16+AB16+AC16+AD16+AE16+AF16-W16</f>
        <v>34692330.359999999</v>
      </c>
      <c r="W16" s="41"/>
      <c r="X16" s="42"/>
      <c r="Y16" s="42"/>
      <c r="Z16" s="42"/>
      <c r="AA16" s="42"/>
      <c r="AB16" s="42"/>
      <c r="AC16" s="42"/>
      <c r="AD16" s="42">
        <v>19834942.609999999</v>
      </c>
      <c r="AE16" s="42">
        <v>380053.21</v>
      </c>
      <c r="AF16" s="42">
        <v>14477334.539999999</v>
      </c>
      <c r="AG16" s="43"/>
      <c r="AH16" s="8"/>
    </row>
    <row r="17" spans="1:34" ht="19.5" customHeight="1" x14ac:dyDescent="0.2">
      <c r="A17" s="30"/>
      <c r="B17" s="44" t="s">
        <v>48</v>
      </c>
      <c r="C17" s="45" t="s">
        <v>49</v>
      </c>
      <c r="D17" s="46">
        <f>F17+Q17-E17</f>
        <v>24474295.210000001</v>
      </c>
      <c r="E17" s="47"/>
      <c r="F17" s="46">
        <f>H17+I17+J17+K17+L17+M17+N17+O17+P17-G17</f>
        <v>24474295.210000001</v>
      </c>
      <c r="G17" s="47"/>
      <c r="H17" s="48"/>
      <c r="I17" s="48"/>
      <c r="J17" s="48"/>
      <c r="K17" s="48"/>
      <c r="L17" s="48"/>
      <c r="M17" s="48"/>
      <c r="N17" s="48">
        <v>14782274.32</v>
      </c>
      <c r="O17" s="48">
        <v>322983.21000000002</v>
      </c>
      <c r="P17" s="48">
        <v>9369037.6799999997</v>
      </c>
      <c r="Q17" s="48"/>
      <c r="R17" s="44" t="s">
        <v>48</v>
      </c>
      <c r="S17" s="45" t="s">
        <v>49</v>
      </c>
      <c r="T17" s="46">
        <f>V17+AG17-U17</f>
        <v>27150752.149999999</v>
      </c>
      <c r="U17" s="47"/>
      <c r="V17" s="46">
        <f>X17+Y17+Z17+AA17+AB17+AC17+AD17+AE17+AF17-W17</f>
        <v>27150752.149999999</v>
      </c>
      <c r="W17" s="47"/>
      <c r="X17" s="48"/>
      <c r="Y17" s="48"/>
      <c r="Z17" s="48"/>
      <c r="AA17" s="48"/>
      <c r="AB17" s="48"/>
      <c r="AC17" s="48"/>
      <c r="AD17" s="48">
        <v>16192519.85</v>
      </c>
      <c r="AE17" s="48">
        <v>322983.21000000002</v>
      </c>
      <c r="AF17" s="48">
        <v>10635249.09</v>
      </c>
      <c r="AG17" s="49"/>
      <c r="AH17" s="8"/>
    </row>
    <row r="18" spans="1:34" ht="21.95" customHeight="1" x14ac:dyDescent="0.2">
      <c r="A18" s="30"/>
      <c r="B18" s="50" t="s">
        <v>50</v>
      </c>
      <c r="C18" s="45" t="s">
        <v>51</v>
      </c>
      <c r="D18" s="46">
        <f>F18+Q18-E18</f>
        <v>24474295.210000001</v>
      </c>
      <c r="E18" s="47"/>
      <c r="F18" s="46">
        <f>H18+I18+J18+K18+L18+M18+N18+O18+P18-G18</f>
        <v>24474295.210000001</v>
      </c>
      <c r="G18" s="47"/>
      <c r="H18" s="48"/>
      <c r="I18" s="48"/>
      <c r="J18" s="48"/>
      <c r="K18" s="48"/>
      <c r="L18" s="48"/>
      <c r="M18" s="48"/>
      <c r="N18" s="48">
        <v>14782274.32</v>
      </c>
      <c r="O18" s="48">
        <v>322983.21000000002</v>
      </c>
      <c r="P18" s="48">
        <v>9369037.6799999997</v>
      </c>
      <c r="Q18" s="48"/>
      <c r="R18" s="50" t="s">
        <v>50</v>
      </c>
      <c r="S18" s="45" t="s">
        <v>51</v>
      </c>
      <c r="T18" s="46">
        <f>V18+AG18-U18</f>
        <v>27150752.149999999</v>
      </c>
      <c r="U18" s="47"/>
      <c r="V18" s="46">
        <f>X18+Y18+Z18+AA18+AB18+AC18+AD18+AE18+AF18-W18</f>
        <v>27150752.149999999</v>
      </c>
      <c r="W18" s="47"/>
      <c r="X18" s="48"/>
      <c r="Y18" s="48"/>
      <c r="Z18" s="48"/>
      <c r="AA18" s="48"/>
      <c r="AB18" s="48"/>
      <c r="AC18" s="48"/>
      <c r="AD18" s="48">
        <v>16192519.85</v>
      </c>
      <c r="AE18" s="48">
        <v>322983.21000000002</v>
      </c>
      <c r="AF18" s="48">
        <v>10635249.09</v>
      </c>
      <c r="AG18" s="49"/>
      <c r="AH18" s="8"/>
    </row>
    <row r="19" spans="1:34" ht="19.5" customHeight="1" x14ac:dyDescent="0.2">
      <c r="A19" s="30"/>
      <c r="B19" s="44" t="s">
        <v>52</v>
      </c>
      <c r="C19" s="45" t="s">
        <v>53</v>
      </c>
      <c r="D19" s="46">
        <f>D16-D17</f>
        <v>6512613.3200000003</v>
      </c>
      <c r="E19" s="47"/>
      <c r="F19" s="46">
        <f>F16-F17</f>
        <v>6512613.3200000003</v>
      </c>
      <c r="G19" s="47"/>
      <c r="H19" s="46">
        <f t="shared" ref="H19:Q19" si="0">H16-H17</f>
        <v>0</v>
      </c>
      <c r="I19" s="46">
        <f t="shared" si="0"/>
        <v>0</v>
      </c>
      <c r="J19" s="46">
        <f t="shared" si="0"/>
        <v>0</v>
      </c>
      <c r="K19" s="46">
        <f t="shared" si="0"/>
        <v>0</v>
      </c>
      <c r="L19" s="46">
        <f t="shared" si="0"/>
        <v>0</v>
      </c>
      <c r="M19" s="46">
        <f t="shared" si="0"/>
        <v>0</v>
      </c>
      <c r="N19" s="46">
        <f t="shared" si="0"/>
        <v>3725405.4400000013</v>
      </c>
      <c r="O19" s="46">
        <f t="shared" si="0"/>
        <v>57070</v>
      </c>
      <c r="P19" s="46">
        <f t="shared" si="0"/>
        <v>2730137.8800000008</v>
      </c>
      <c r="Q19" s="46">
        <f t="shared" si="0"/>
        <v>0</v>
      </c>
      <c r="R19" s="44" t="s">
        <v>52</v>
      </c>
      <c r="S19" s="45" t="s">
        <v>53</v>
      </c>
      <c r="T19" s="46">
        <f>T16-T17</f>
        <v>7541578.2100000009</v>
      </c>
      <c r="U19" s="47"/>
      <c r="V19" s="46">
        <f>V16-V17</f>
        <v>7541578.2100000009</v>
      </c>
      <c r="W19" s="47"/>
      <c r="X19" s="46">
        <f t="shared" ref="X19:AG19" si="1">X16-X17</f>
        <v>0</v>
      </c>
      <c r="Y19" s="46">
        <f t="shared" si="1"/>
        <v>0</v>
      </c>
      <c r="Z19" s="46">
        <f t="shared" si="1"/>
        <v>0</v>
      </c>
      <c r="AA19" s="46">
        <f t="shared" si="1"/>
        <v>0</v>
      </c>
      <c r="AB19" s="46">
        <f t="shared" si="1"/>
        <v>0</v>
      </c>
      <c r="AC19" s="46">
        <f t="shared" si="1"/>
        <v>0</v>
      </c>
      <c r="AD19" s="46">
        <f t="shared" si="1"/>
        <v>3642422.76</v>
      </c>
      <c r="AE19" s="46">
        <f t="shared" si="1"/>
        <v>57070</v>
      </c>
      <c r="AF19" s="46">
        <f t="shared" si="1"/>
        <v>3842085.4499999993</v>
      </c>
      <c r="AG19" s="51">
        <f t="shared" si="1"/>
        <v>0</v>
      </c>
      <c r="AH19" s="8"/>
    </row>
    <row r="20" spans="1:34" ht="22.5" customHeight="1" x14ac:dyDescent="0.2">
      <c r="A20" s="30"/>
      <c r="B20" s="52" t="s">
        <v>54</v>
      </c>
      <c r="C20" s="45" t="s">
        <v>55</v>
      </c>
      <c r="D20" s="46">
        <f>F20+Q20-E20</f>
        <v>0</v>
      </c>
      <c r="E20" s="47"/>
      <c r="F20" s="46">
        <f>H20+I20+J20+K20+L20+M20+N20+O20+P20-G20</f>
        <v>0</v>
      </c>
      <c r="G20" s="47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52" t="s">
        <v>54</v>
      </c>
      <c r="S20" s="45" t="s">
        <v>55</v>
      </c>
      <c r="T20" s="46">
        <f>V20+AG20-U20</f>
        <v>0</v>
      </c>
      <c r="U20" s="47"/>
      <c r="V20" s="46">
        <f>X20+Y20+Z20+AA20+AB20+AC20+AD20+AE20+AF20-W20</f>
        <v>0</v>
      </c>
      <c r="W20" s="47"/>
      <c r="X20" s="48"/>
      <c r="Y20" s="48"/>
      <c r="Z20" s="48"/>
      <c r="AA20" s="48"/>
      <c r="AB20" s="48"/>
      <c r="AC20" s="48"/>
      <c r="AD20" s="48"/>
      <c r="AE20" s="48"/>
      <c r="AF20" s="48"/>
      <c r="AG20" s="49"/>
      <c r="AH20" s="8"/>
    </row>
    <row r="21" spans="1:34" ht="19.5" customHeight="1" x14ac:dyDescent="0.2">
      <c r="A21" s="30"/>
      <c r="B21" s="44" t="s">
        <v>56</v>
      </c>
      <c r="C21" s="45" t="s">
        <v>57</v>
      </c>
      <c r="D21" s="46">
        <f>F21+Q21-E21</f>
        <v>0</v>
      </c>
      <c r="E21" s="47"/>
      <c r="F21" s="46">
        <f>H21+I21+J21+K21+L21+M21+N21+O21+P21-G21</f>
        <v>0</v>
      </c>
      <c r="G21" s="47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4" t="s">
        <v>56</v>
      </c>
      <c r="S21" s="45" t="s">
        <v>57</v>
      </c>
      <c r="T21" s="46">
        <f>V21+AG21-U21</f>
        <v>0</v>
      </c>
      <c r="U21" s="47"/>
      <c r="V21" s="46">
        <f>X21+Y21+Z21+AA21+AB21+AC21+AD21+AE21+AF21-W21</f>
        <v>0</v>
      </c>
      <c r="W21" s="47"/>
      <c r="X21" s="48"/>
      <c r="Y21" s="48"/>
      <c r="Z21" s="48"/>
      <c r="AA21" s="48"/>
      <c r="AB21" s="48"/>
      <c r="AC21" s="48"/>
      <c r="AD21" s="48"/>
      <c r="AE21" s="48"/>
      <c r="AF21" s="48"/>
      <c r="AG21" s="49"/>
      <c r="AH21" s="8"/>
    </row>
    <row r="22" spans="1:34" ht="21.75" customHeight="1" x14ac:dyDescent="0.2">
      <c r="A22" s="30"/>
      <c r="B22" s="50" t="s">
        <v>58</v>
      </c>
      <c r="C22" s="45" t="s">
        <v>59</v>
      </c>
      <c r="D22" s="46">
        <f>F22+Q22-E22</f>
        <v>0</v>
      </c>
      <c r="E22" s="47"/>
      <c r="F22" s="46">
        <f>H22+I22+J22+K22+L22+M22+N22+O22+P22-G22</f>
        <v>0</v>
      </c>
      <c r="G22" s="47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50" t="s">
        <v>58</v>
      </c>
      <c r="S22" s="45" t="s">
        <v>59</v>
      </c>
      <c r="T22" s="46">
        <f>V22+AG22-U22</f>
        <v>0</v>
      </c>
      <c r="U22" s="47"/>
      <c r="V22" s="46">
        <f>X22+Y22+Z22+AA22+AB22+AC22+AD22+AE22+AF22-W22</f>
        <v>0</v>
      </c>
      <c r="W22" s="47"/>
      <c r="X22" s="48"/>
      <c r="Y22" s="48"/>
      <c r="Z22" s="48"/>
      <c r="AA22" s="48"/>
      <c r="AB22" s="48"/>
      <c r="AC22" s="48"/>
      <c r="AD22" s="48"/>
      <c r="AE22" s="48"/>
      <c r="AF22" s="48"/>
      <c r="AG22" s="49"/>
      <c r="AH22" s="8"/>
    </row>
    <row r="23" spans="1:34" ht="22.5" customHeight="1" x14ac:dyDescent="0.2">
      <c r="A23" s="30"/>
      <c r="B23" s="52" t="s">
        <v>60</v>
      </c>
      <c r="C23" s="45" t="s">
        <v>61</v>
      </c>
      <c r="D23" s="46">
        <f>D20-D21</f>
        <v>0</v>
      </c>
      <c r="E23" s="47"/>
      <c r="F23" s="46">
        <f>F20-F21</f>
        <v>0</v>
      </c>
      <c r="G23" s="47"/>
      <c r="H23" s="46">
        <f t="shared" ref="H23:Q23" si="2">H20-H21</f>
        <v>0</v>
      </c>
      <c r="I23" s="46">
        <f t="shared" si="2"/>
        <v>0</v>
      </c>
      <c r="J23" s="46">
        <f t="shared" si="2"/>
        <v>0</v>
      </c>
      <c r="K23" s="46">
        <f t="shared" si="2"/>
        <v>0</v>
      </c>
      <c r="L23" s="46">
        <f t="shared" si="2"/>
        <v>0</v>
      </c>
      <c r="M23" s="46">
        <f t="shared" si="2"/>
        <v>0</v>
      </c>
      <c r="N23" s="46">
        <f t="shared" si="2"/>
        <v>0</v>
      </c>
      <c r="O23" s="46">
        <f t="shared" si="2"/>
        <v>0</v>
      </c>
      <c r="P23" s="46">
        <f t="shared" si="2"/>
        <v>0</v>
      </c>
      <c r="Q23" s="46">
        <f t="shared" si="2"/>
        <v>0</v>
      </c>
      <c r="R23" s="52" t="s">
        <v>60</v>
      </c>
      <c r="S23" s="45" t="s">
        <v>61</v>
      </c>
      <c r="T23" s="46">
        <f>T20-T21</f>
        <v>0</v>
      </c>
      <c r="U23" s="47"/>
      <c r="V23" s="46">
        <f>V20-V21</f>
        <v>0</v>
      </c>
      <c r="W23" s="47"/>
      <c r="X23" s="46">
        <f t="shared" ref="X23:AG23" si="3">X20-X21</f>
        <v>0</v>
      </c>
      <c r="Y23" s="46">
        <f t="shared" si="3"/>
        <v>0</v>
      </c>
      <c r="Z23" s="46">
        <f t="shared" si="3"/>
        <v>0</v>
      </c>
      <c r="AA23" s="46">
        <f t="shared" si="3"/>
        <v>0</v>
      </c>
      <c r="AB23" s="46">
        <f t="shared" si="3"/>
        <v>0</v>
      </c>
      <c r="AC23" s="46">
        <f t="shared" si="3"/>
        <v>0</v>
      </c>
      <c r="AD23" s="46">
        <f t="shared" si="3"/>
        <v>0</v>
      </c>
      <c r="AE23" s="46">
        <f t="shared" si="3"/>
        <v>0</v>
      </c>
      <c r="AF23" s="46">
        <f t="shared" si="3"/>
        <v>0</v>
      </c>
      <c r="AG23" s="51">
        <f t="shared" si="3"/>
        <v>0</v>
      </c>
      <c r="AH23" s="8"/>
    </row>
    <row r="24" spans="1:34" ht="19.5" customHeight="1" x14ac:dyDescent="0.2">
      <c r="A24" s="30"/>
      <c r="B24" s="44" t="s">
        <v>62</v>
      </c>
      <c r="C24" s="45" t="s">
        <v>63</v>
      </c>
      <c r="D24" s="46">
        <f t="shared" ref="D24:D32" si="4">F24+Q24-E24</f>
        <v>5996802.8100000005</v>
      </c>
      <c r="E24" s="47"/>
      <c r="F24" s="46">
        <f t="shared" ref="F24:F32" si="5">H24+I24+J24+K24+L24+M24+N24+O24+P24-G24</f>
        <v>5996802.8100000005</v>
      </c>
      <c r="G24" s="47"/>
      <c r="H24" s="48"/>
      <c r="I24" s="48"/>
      <c r="J24" s="48"/>
      <c r="K24" s="48"/>
      <c r="L24" s="48"/>
      <c r="M24" s="48"/>
      <c r="N24" s="48">
        <v>916862.08</v>
      </c>
      <c r="O24" s="48"/>
      <c r="P24" s="48">
        <v>5079940.7300000004</v>
      </c>
      <c r="Q24" s="48"/>
      <c r="R24" s="44" t="s">
        <v>62</v>
      </c>
      <c r="S24" s="45" t="s">
        <v>63</v>
      </c>
      <c r="T24" s="46">
        <f t="shared" ref="T24:T32" si="6">V24+AG24-U24</f>
        <v>5877504.1900000004</v>
      </c>
      <c r="U24" s="47"/>
      <c r="V24" s="46">
        <f t="shared" ref="V24:V32" si="7">X24+Y24+Z24+AA24+AB24+AC24+AD24+AE24+AF24-W24</f>
        <v>5877504.1900000004</v>
      </c>
      <c r="W24" s="47"/>
      <c r="X24" s="48"/>
      <c r="Y24" s="48"/>
      <c r="Z24" s="48"/>
      <c r="AA24" s="48"/>
      <c r="AB24" s="48"/>
      <c r="AC24" s="48"/>
      <c r="AD24" s="48">
        <v>916862.08</v>
      </c>
      <c r="AE24" s="48"/>
      <c r="AF24" s="48">
        <v>4960642.1100000003</v>
      </c>
      <c r="AG24" s="49"/>
      <c r="AH24" s="8"/>
    </row>
    <row r="25" spans="1:34" ht="22.5" customHeight="1" x14ac:dyDescent="0.2">
      <c r="A25" s="30"/>
      <c r="B25" s="52" t="s">
        <v>64</v>
      </c>
      <c r="C25" s="45" t="s">
        <v>65</v>
      </c>
      <c r="D25" s="46">
        <f t="shared" si="4"/>
        <v>2760667.59</v>
      </c>
      <c r="E25" s="47"/>
      <c r="F25" s="46">
        <f t="shared" si="5"/>
        <v>2760667.59</v>
      </c>
      <c r="G25" s="47"/>
      <c r="H25" s="48"/>
      <c r="I25" s="48"/>
      <c r="J25" s="48"/>
      <c r="K25" s="48"/>
      <c r="L25" s="48"/>
      <c r="M25" s="48"/>
      <c r="N25" s="48">
        <v>1425872.91</v>
      </c>
      <c r="O25" s="48">
        <v>752334.96</v>
      </c>
      <c r="P25" s="48">
        <v>582459.72</v>
      </c>
      <c r="Q25" s="48"/>
      <c r="R25" s="52" t="s">
        <v>64</v>
      </c>
      <c r="S25" s="45" t="s">
        <v>65</v>
      </c>
      <c r="T25" s="46">
        <f t="shared" si="6"/>
        <v>3411825.59</v>
      </c>
      <c r="U25" s="47"/>
      <c r="V25" s="46">
        <f t="shared" si="7"/>
        <v>3411825.59</v>
      </c>
      <c r="W25" s="47"/>
      <c r="X25" s="48"/>
      <c r="Y25" s="48"/>
      <c r="Z25" s="48"/>
      <c r="AA25" s="48"/>
      <c r="AB25" s="48"/>
      <c r="AC25" s="48"/>
      <c r="AD25" s="48">
        <v>1179776.77</v>
      </c>
      <c r="AE25" s="48">
        <v>794644.36</v>
      </c>
      <c r="AF25" s="48">
        <v>1437404.46</v>
      </c>
      <c r="AG25" s="49"/>
      <c r="AH25" s="8"/>
    </row>
    <row r="26" spans="1:34" ht="22.5" customHeight="1" x14ac:dyDescent="0.2">
      <c r="A26" s="30"/>
      <c r="B26" s="50" t="s">
        <v>66</v>
      </c>
      <c r="C26" s="45" t="s">
        <v>67</v>
      </c>
      <c r="D26" s="46">
        <f t="shared" si="4"/>
        <v>0</v>
      </c>
      <c r="E26" s="47"/>
      <c r="F26" s="46">
        <f t="shared" si="5"/>
        <v>0</v>
      </c>
      <c r="G26" s="47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50" t="s">
        <v>66</v>
      </c>
      <c r="S26" s="45" t="s">
        <v>67</v>
      </c>
      <c r="T26" s="46">
        <f t="shared" si="6"/>
        <v>0</v>
      </c>
      <c r="U26" s="47"/>
      <c r="V26" s="46">
        <f t="shared" si="7"/>
        <v>0</v>
      </c>
      <c r="W26" s="47"/>
      <c r="X26" s="48"/>
      <c r="Y26" s="48"/>
      <c r="Z26" s="48"/>
      <c r="AA26" s="48"/>
      <c r="AB26" s="48"/>
      <c r="AC26" s="48"/>
      <c r="AD26" s="48"/>
      <c r="AE26" s="48"/>
      <c r="AF26" s="48"/>
      <c r="AG26" s="49"/>
      <c r="AH26" s="8"/>
    </row>
    <row r="27" spans="1:34" ht="22.5" customHeight="1" x14ac:dyDescent="0.2">
      <c r="A27" s="30"/>
      <c r="B27" s="52" t="s">
        <v>68</v>
      </c>
      <c r="C27" s="45" t="s">
        <v>69</v>
      </c>
      <c r="D27" s="46">
        <f t="shared" si="4"/>
        <v>57955.25</v>
      </c>
      <c r="E27" s="47"/>
      <c r="F27" s="46">
        <f t="shared" si="5"/>
        <v>57955.25</v>
      </c>
      <c r="G27" s="47"/>
      <c r="H27" s="48"/>
      <c r="I27" s="48"/>
      <c r="J27" s="48"/>
      <c r="K27" s="48"/>
      <c r="L27" s="48"/>
      <c r="M27" s="48"/>
      <c r="N27" s="48">
        <v>38755.25</v>
      </c>
      <c r="O27" s="48"/>
      <c r="P27" s="48">
        <v>19200</v>
      </c>
      <c r="Q27" s="48"/>
      <c r="R27" s="52" t="s">
        <v>68</v>
      </c>
      <c r="S27" s="45" t="s">
        <v>69</v>
      </c>
      <c r="T27" s="46">
        <f t="shared" si="6"/>
        <v>57955.25</v>
      </c>
      <c r="U27" s="47"/>
      <c r="V27" s="46">
        <f t="shared" si="7"/>
        <v>57955.25</v>
      </c>
      <c r="W27" s="47"/>
      <c r="X27" s="48"/>
      <c r="Y27" s="48"/>
      <c r="Z27" s="48"/>
      <c r="AA27" s="48"/>
      <c r="AB27" s="48"/>
      <c r="AC27" s="48"/>
      <c r="AD27" s="48">
        <v>38755.25</v>
      </c>
      <c r="AE27" s="48"/>
      <c r="AF27" s="48">
        <v>19200</v>
      </c>
      <c r="AG27" s="49"/>
      <c r="AH27" s="8"/>
    </row>
    <row r="28" spans="1:34" ht="24.75" customHeight="1" x14ac:dyDescent="0.2">
      <c r="A28" s="30"/>
      <c r="B28" s="53" t="s">
        <v>70</v>
      </c>
      <c r="C28" s="45" t="s">
        <v>71</v>
      </c>
      <c r="D28" s="46">
        <f t="shared" si="4"/>
        <v>0</v>
      </c>
      <c r="E28" s="47"/>
      <c r="F28" s="46">
        <f t="shared" si="5"/>
        <v>0</v>
      </c>
      <c r="G28" s="47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53" t="s">
        <v>70</v>
      </c>
      <c r="S28" s="45" t="s">
        <v>71</v>
      </c>
      <c r="T28" s="46">
        <f t="shared" si="6"/>
        <v>0</v>
      </c>
      <c r="U28" s="47"/>
      <c r="V28" s="46">
        <f t="shared" si="7"/>
        <v>0</v>
      </c>
      <c r="W28" s="47"/>
      <c r="X28" s="48"/>
      <c r="Y28" s="48"/>
      <c r="Z28" s="48"/>
      <c r="AA28" s="48"/>
      <c r="AB28" s="48"/>
      <c r="AC28" s="48"/>
      <c r="AD28" s="48"/>
      <c r="AE28" s="48"/>
      <c r="AF28" s="48"/>
      <c r="AG28" s="49"/>
      <c r="AH28" s="8"/>
    </row>
    <row r="29" spans="1:34" ht="24.75" customHeight="1" x14ac:dyDescent="0.2">
      <c r="A29" s="30"/>
      <c r="B29" s="52" t="s">
        <v>72</v>
      </c>
      <c r="C29" s="45" t="s">
        <v>73</v>
      </c>
      <c r="D29" s="46">
        <f t="shared" si="4"/>
        <v>0</v>
      </c>
      <c r="E29" s="47"/>
      <c r="F29" s="46">
        <f t="shared" si="5"/>
        <v>0</v>
      </c>
      <c r="G29" s="47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52" t="s">
        <v>72</v>
      </c>
      <c r="S29" s="45" t="s">
        <v>73</v>
      </c>
      <c r="T29" s="46">
        <f t="shared" si="6"/>
        <v>0</v>
      </c>
      <c r="U29" s="47"/>
      <c r="V29" s="46">
        <f t="shared" si="7"/>
        <v>0</v>
      </c>
      <c r="W29" s="47"/>
      <c r="X29" s="48"/>
      <c r="Y29" s="48"/>
      <c r="Z29" s="48"/>
      <c r="AA29" s="48"/>
      <c r="AB29" s="48"/>
      <c r="AC29" s="48"/>
      <c r="AD29" s="48"/>
      <c r="AE29" s="48"/>
      <c r="AF29" s="48"/>
      <c r="AG29" s="49"/>
      <c r="AH29" s="8"/>
    </row>
    <row r="30" spans="1:34" ht="20.100000000000001" customHeight="1" x14ac:dyDescent="0.2">
      <c r="A30" s="30"/>
      <c r="B30" s="52" t="s">
        <v>74</v>
      </c>
      <c r="C30" s="45" t="s">
        <v>75</v>
      </c>
      <c r="D30" s="46">
        <f t="shared" si="4"/>
        <v>107907546.64</v>
      </c>
      <c r="E30" s="47"/>
      <c r="F30" s="46">
        <f t="shared" si="5"/>
        <v>107907546.64</v>
      </c>
      <c r="G30" s="47"/>
      <c r="H30" s="48"/>
      <c r="I30" s="48"/>
      <c r="J30" s="48"/>
      <c r="K30" s="48"/>
      <c r="L30" s="48"/>
      <c r="M30" s="48"/>
      <c r="N30" s="48">
        <v>100907672.64</v>
      </c>
      <c r="O30" s="48">
        <v>5989874</v>
      </c>
      <c r="P30" s="48">
        <v>1010000</v>
      </c>
      <c r="Q30" s="48"/>
      <c r="R30" s="52" t="s">
        <v>74</v>
      </c>
      <c r="S30" s="45" t="s">
        <v>75</v>
      </c>
      <c r="T30" s="46">
        <f t="shared" si="6"/>
        <v>179789359.56</v>
      </c>
      <c r="U30" s="47"/>
      <c r="V30" s="46">
        <f t="shared" si="7"/>
        <v>179789359.56</v>
      </c>
      <c r="W30" s="47"/>
      <c r="X30" s="48"/>
      <c r="Y30" s="48"/>
      <c r="Z30" s="48"/>
      <c r="AA30" s="48"/>
      <c r="AB30" s="48"/>
      <c r="AC30" s="48"/>
      <c r="AD30" s="48">
        <v>170044640.06</v>
      </c>
      <c r="AE30" s="48">
        <v>9744719.5</v>
      </c>
      <c r="AF30" s="48"/>
      <c r="AG30" s="49"/>
      <c r="AH30" s="8"/>
    </row>
    <row r="31" spans="1:34" ht="22.5" customHeight="1" x14ac:dyDescent="0.2">
      <c r="A31" s="30"/>
      <c r="B31" s="50" t="s">
        <v>66</v>
      </c>
      <c r="C31" s="45" t="s">
        <v>76</v>
      </c>
      <c r="D31" s="46">
        <f t="shared" si="4"/>
        <v>100917672.64</v>
      </c>
      <c r="E31" s="47"/>
      <c r="F31" s="46">
        <f t="shared" si="5"/>
        <v>100917672.64</v>
      </c>
      <c r="G31" s="47"/>
      <c r="H31" s="48"/>
      <c r="I31" s="48"/>
      <c r="J31" s="48"/>
      <c r="K31" s="48"/>
      <c r="L31" s="48"/>
      <c r="M31" s="48"/>
      <c r="N31" s="48">
        <v>100907672.64</v>
      </c>
      <c r="O31" s="48"/>
      <c r="P31" s="48">
        <v>10000</v>
      </c>
      <c r="Q31" s="48"/>
      <c r="R31" s="50" t="s">
        <v>66</v>
      </c>
      <c r="S31" s="45" t="s">
        <v>76</v>
      </c>
      <c r="T31" s="46">
        <f t="shared" si="6"/>
        <v>179789359.56</v>
      </c>
      <c r="U31" s="47"/>
      <c r="V31" s="46">
        <f t="shared" si="7"/>
        <v>179789359.56</v>
      </c>
      <c r="W31" s="47"/>
      <c r="X31" s="48"/>
      <c r="Y31" s="48"/>
      <c r="Z31" s="48"/>
      <c r="AA31" s="48"/>
      <c r="AB31" s="48"/>
      <c r="AC31" s="48"/>
      <c r="AD31" s="48">
        <v>170044640.06</v>
      </c>
      <c r="AE31" s="48">
        <v>9744719.5</v>
      </c>
      <c r="AF31" s="48"/>
      <c r="AG31" s="49"/>
      <c r="AH31" s="8"/>
    </row>
    <row r="32" spans="1:34" ht="20.100000000000001" customHeight="1" x14ac:dyDescent="0.2">
      <c r="A32" s="30"/>
      <c r="B32" s="54" t="s">
        <v>77</v>
      </c>
      <c r="C32" s="55" t="s">
        <v>78</v>
      </c>
      <c r="D32" s="56">
        <f t="shared" si="4"/>
        <v>0</v>
      </c>
      <c r="E32" s="57"/>
      <c r="F32" s="56">
        <f t="shared" si="5"/>
        <v>0</v>
      </c>
      <c r="G32" s="57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4" t="s">
        <v>77</v>
      </c>
      <c r="S32" s="55" t="s">
        <v>78</v>
      </c>
      <c r="T32" s="56">
        <f t="shared" si="6"/>
        <v>0</v>
      </c>
      <c r="U32" s="57"/>
      <c r="V32" s="56">
        <f t="shared" si="7"/>
        <v>0</v>
      </c>
      <c r="W32" s="57"/>
      <c r="X32" s="58"/>
      <c r="Y32" s="58"/>
      <c r="Z32" s="58"/>
      <c r="AA32" s="58"/>
      <c r="AB32" s="58"/>
      <c r="AC32" s="58"/>
      <c r="AD32" s="58"/>
      <c r="AE32" s="58"/>
      <c r="AF32" s="58"/>
      <c r="AG32" s="59"/>
      <c r="AH32" s="8"/>
    </row>
    <row r="33" spans="1:34" ht="15" customHeight="1" x14ac:dyDescent="0.2">
      <c r="B33" s="60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0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</row>
    <row r="34" spans="1:34" ht="15" customHeight="1" x14ac:dyDescent="0.2"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3" t="s">
        <v>79</v>
      </c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3" t="s">
        <v>80</v>
      </c>
    </row>
    <row r="35" spans="1:34" ht="15" customHeight="1" x14ac:dyDescent="0.2">
      <c r="B35" s="131" t="s">
        <v>27</v>
      </c>
      <c r="C35" s="132" t="s">
        <v>28</v>
      </c>
      <c r="D35" s="135" t="s">
        <v>29</v>
      </c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1" t="s">
        <v>27</v>
      </c>
      <c r="S35" s="132" t="s">
        <v>28</v>
      </c>
      <c r="T35" s="135" t="s">
        <v>30</v>
      </c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</row>
    <row r="36" spans="1:34" ht="135" customHeight="1" x14ac:dyDescent="0.2">
      <c r="B36" s="131"/>
      <c r="C36" s="132"/>
      <c r="D36" s="26" t="s">
        <v>31</v>
      </c>
      <c r="E36" s="26" t="s">
        <v>32</v>
      </c>
      <c r="F36" s="26" t="s">
        <v>33</v>
      </c>
      <c r="G36" s="26" t="s">
        <v>34</v>
      </c>
      <c r="H36" s="26" t="s">
        <v>35</v>
      </c>
      <c r="I36" s="26" t="s">
        <v>36</v>
      </c>
      <c r="J36" s="26" t="s">
        <v>37</v>
      </c>
      <c r="K36" s="26" t="s">
        <v>38</v>
      </c>
      <c r="L36" s="26" t="s">
        <v>39</v>
      </c>
      <c r="M36" s="26" t="s">
        <v>40</v>
      </c>
      <c r="N36" s="26" t="s">
        <v>41</v>
      </c>
      <c r="O36" s="26" t="s">
        <v>42</v>
      </c>
      <c r="P36" s="26" t="s">
        <v>43</v>
      </c>
      <c r="Q36" s="27" t="s">
        <v>44</v>
      </c>
      <c r="R36" s="131"/>
      <c r="S36" s="132"/>
      <c r="T36" s="26" t="s">
        <v>31</v>
      </c>
      <c r="U36" s="26" t="s">
        <v>32</v>
      </c>
      <c r="V36" s="26" t="s">
        <v>33</v>
      </c>
      <c r="W36" s="26" t="s">
        <v>34</v>
      </c>
      <c r="X36" s="26" t="s">
        <v>35</v>
      </c>
      <c r="Y36" s="26" t="s">
        <v>36</v>
      </c>
      <c r="Z36" s="26" t="s">
        <v>37</v>
      </c>
      <c r="AA36" s="26" t="s">
        <v>38</v>
      </c>
      <c r="AB36" s="26" t="s">
        <v>39</v>
      </c>
      <c r="AC36" s="26" t="s">
        <v>40</v>
      </c>
      <c r="AD36" s="26" t="s">
        <v>41</v>
      </c>
      <c r="AE36" s="26" t="s">
        <v>42</v>
      </c>
      <c r="AF36" s="26" t="s">
        <v>43</v>
      </c>
      <c r="AG36" s="27" t="s">
        <v>44</v>
      </c>
    </row>
    <row r="37" spans="1:34" ht="13.5" customHeight="1" x14ac:dyDescent="0.2">
      <c r="B37" s="25">
        <v>1</v>
      </c>
      <c r="C37" s="28">
        <v>2</v>
      </c>
      <c r="D37" s="28">
        <v>3</v>
      </c>
      <c r="E37" s="28">
        <v>4</v>
      </c>
      <c r="F37" s="28">
        <v>5</v>
      </c>
      <c r="G37" s="28">
        <v>6</v>
      </c>
      <c r="H37" s="28">
        <v>7</v>
      </c>
      <c r="I37" s="28">
        <v>8</v>
      </c>
      <c r="J37" s="28">
        <v>9</v>
      </c>
      <c r="K37" s="28">
        <v>10</v>
      </c>
      <c r="L37" s="28">
        <v>11</v>
      </c>
      <c r="M37" s="28">
        <v>12</v>
      </c>
      <c r="N37" s="28">
        <v>13</v>
      </c>
      <c r="O37" s="28">
        <v>14</v>
      </c>
      <c r="P37" s="28">
        <v>15</v>
      </c>
      <c r="Q37" s="29">
        <v>16</v>
      </c>
      <c r="R37" s="25">
        <v>1</v>
      </c>
      <c r="S37" s="28">
        <v>2</v>
      </c>
      <c r="T37" s="28">
        <v>17</v>
      </c>
      <c r="U37" s="28">
        <v>18</v>
      </c>
      <c r="V37" s="28">
        <v>19</v>
      </c>
      <c r="W37" s="28">
        <v>20</v>
      </c>
      <c r="X37" s="28">
        <v>21</v>
      </c>
      <c r="Y37" s="28">
        <v>22</v>
      </c>
      <c r="Z37" s="28">
        <v>23</v>
      </c>
      <c r="AA37" s="28">
        <v>24</v>
      </c>
      <c r="AB37" s="28">
        <v>25</v>
      </c>
      <c r="AC37" s="28">
        <v>26</v>
      </c>
      <c r="AD37" s="28">
        <v>27</v>
      </c>
      <c r="AE37" s="28">
        <v>28</v>
      </c>
      <c r="AF37" s="28">
        <v>29</v>
      </c>
      <c r="AG37" s="29">
        <v>30</v>
      </c>
    </row>
    <row r="38" spans="1:34" ht="22.5" customHeight="1" x14ac:dyDescent="0.2">
      <c r="A38" s="30"/>
      <c r="B38" s="54" t="s">
        <v>81</v>
      </c>
      <c r="C38" s="62" t="s">
        <v>82</v>
      </c>
      <c r="D38" s="63">
        <f>F38+Q38-E38</f>
        <v>1965601216.3099999</v>
      </c>
      <c r="E38" s="64"/>
      <c r="F38" s="63">
        <f>H38+I38+J38+K38+L38+M38+N38+O38+P38-G38</f>
        <v>1965601216.3099999</v>
      </c>
      <c r="G38" s="64"/>
      <c r="H38" s="65"/>
      <c r="I38" s="65"/>
      <c r="J38" s="65"/>
      <c r="K38" s="65"/>
      <c r="L38" s="65"/>
      <c r="M38" s="65"/>
      <c r="N38" s="65">
        <v>870891028.37</v>
      </c>
      <c r="O38" s="65">
        <v>749565559.44000006</v>
      </c>
      <c r="P38" s="65">
        <v>345144628.5</v>
      </c>
      <c r="Q38" s="65"/>
      <c r="R38" s="54" t="s">
        <v>81</v>
      </c>
      <c r="S38" s="62" t="s">
        <v>82</v>
      </c>
      <c r="T38" s="63">
        <f>V38+AG38-U38</f>
        <v>2027352837.0700002</v>
      </c>
      <c r="U38" s="64"/>
      <c r="V38" s="63">
        <f>X38+Y38+Z38+AA38+AB38+AC38+AD38+AE38+AF38-W38</f>
        <v>2027352837.0700002</v>
      </c>
      <c r="W38" s="64"/>
      <c r="X38" s="65"/>
      <c r="Y38" s="65"/>
      <c r="Z38" s="65"/>
      <c r="AA38" s="65"/>
      <c r="AB38" s="65"/>
      <c r="AC38" s="65"/>
      <c r="AD38" s="65">
        <v>884945981.95000005</v>
      </c>
      <c r="AE38" s="65">
        <v>760002847.46000004</v>
      </c>
      <c r="AF38" s="65">
        <v>382404007.66000003</v>
      </c>
      <c r="AG38" s="66"/>
      <c r="AH38" s="8"/>
    </row>
    <row r="39" spans="1:34" ht="22.5" customHeight="1" x14ac:dyDescent="0.2">
      <c r="A39" s="30"/>
      <c r="B39" s="54" t="s">
        <v>83</v>
      </c>
      <c r="C39" s="45" t="s">
        <v>84</v>
      </c>
      <c r="D39" s="46">
        <f>F39+Q39-E39</f>
        <v>0</v>
      </c>
      <c r="E39" s="47"/>
      <c r="F39" s="46">
        <f>H39+I39+J39+K39+L39+M39+N39+O39+P39-G39</f>
        <v>0</v>
      </c>
      <c r="G39" s="47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54" t="s">
        <v>83</v>
      </c>
      <c r="S39" s="45" t="s">
        <v>84</v>
      </c>
      <c r="T39" s="46">
        <f>V39+AG39-U39</f>
        <v>0</v>
      </c>
      <c r="U39" s="47"/>
      <c r="V39" s="46">
        <f>X39+Y39+Z39+AA39+AB39+AC39+AD39+AE39+AF39-W39</f>
        <v>0</v>
      </c>
      <c r="W39" s="47"/>
      <c r="X39" s="48"/>
      <c r="Y39" s="48"/>
      <c r="Z39" s="48"/>
      <c r="AA39" s="48"/>
      <c r="AB39" s="48"/>
      <c r="AC39" s="48"/>
      <c r="AD39" s="48"/>
      <c r="AE39" s="48"/>
      <c r="AF39" s="48"/>
      <c r="AG39" s="49"/>
      <c r="AH39" s="8"/>
    </row>
    <row r="40" spans="1:34" ht="21.95" customHeight="1" x14ac:dyDescent="0.2">
      <c r="A40" s="30"/>
      <c r="B40" s="54" t="s">
        <v>85</v>
      </c>
      <c r="C40" s="45" t="s">
        <v>86</v>
      </c>
      <c r="D40" s="46">
        <f>F40+Q40-E40</f>
        <v>271287.69</v>
      </c>
      <c r="E40" s="47"/>
      <c r="F40" s="46">
        <f>H40+I40+J40+K40+L40+M40+N40+O40+P40-G40</f>
        <v>271287.69</v>
      </c>
      <c r="G40" s="47"/>
      <c r="H40" s="48"/>
      <c r="I40" s="48"/>
      <c r="J40" s="48"/>
      <c r="K40" s="48"/>
      <c r="L40" s="48"/>
      <c r="M40" s="48"/>
      <c r="N40" s="48">
        <v>203950.55</v>
      </c>
      <c r="O40" s="48">
        <v>29200</v>
      </c>
      <c r="P40" s="48">
        <v>38137.14</v>
      </c>
      <c r="Q40" s="48"/>
      <c r="R40" s="54" t="s">
        <v>85</v>
      </c>
      <c r="S40" s="45" t="s">
        <v>86</v>
      </c>
      <c r="T40" s="46">
        <f>V40+AG40-U40</f>
        <v>275431.39</v>
      </c>
      <c r="U40" s="47"/>
      <c r="V40" s="46">
        <f>X40+Y40+Z40+AA40+AB40+AC40+AD40+AE40+AF40-W40</f>
        <v>275431.39</v>
      </c>
      <c r="W40" s="47"/>
      <c r="X40" s="48"/>
      <c r="Y40" s="48"/>
      <c r="Z40" s="48"/>
      <c r="AA40" s="48"/>
      <c r="AB40" s="48"/>
      <c r="AC40" s="48"/>
      <c r="AD40" s="48">
        <v>191975.16</v>
      </c>
      <c r="AE40" s="48">
        <v>38835.480000000003</v>
      </c>
      <c r="AF40" s="48">
        <v>44620.75</v>
      </c>
      <c r="AG40" s="49"/>
      <c r="AH40" s="8"/>
    </row>
    <row r="41" spans="1:34" ht="21.95" customHeight="1" x14ac:dyDescent="0.2">
      <c r="A41" s="30"/>
      <c r="B41" s="54" t="s">
        <v>87</v>
      </c>
      <c r="C41" s="45" t="s">
        <v>88</v>
      </c>
      <c r="D41" s="46">
        <f>F41+Q41-E41</f>
        <v>0</v>
      </c>
      <c r="E41" s="47"/>
      <c r="F41" s="46">
        <f>H41+I41+J41+K41+L41+M41+N41+O41+P41-G41</f>
        <v>0</v>
      </c>
      <c r="G41" s="47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54" t="s">
        <v>87</v>
      </c>
      <c r="S41" s="45" t="s">
        <v>88</v>
      </c>
      <c r="T41" s="46">
        <f>V41+AG41-U41</f>
        <v>0</v>
      </c>
      <c r="U41" s="47"/>
      <c r="V41" s="46">
        <f>X41+Y41+Z41+AA41+AB41+AC41+AD41+AE41+AF41-W41</f>
        <v>0</v>
      </c>
      <c r="W41" s="47"/>
      <c r="X41" s="48"/>
      <c r="Y41" s="48"/>
      <c r="Z41" s="48"/>
      <c r="AA41" s="48"/>
      <c r="AB41" s="48"/>
      <c r="AC41" s="48"/>
      <c r="AD41" s="48"/>
      <c r="AE41" s="48"/>
      <c r="AF41" s="48"/>
      <c r="AG41" s="49"/>
      <c r="AH41" s="8"/>
    </row>
    <row r="42" spans="1:34" ht="45" customHeight="1" x14ac:dyDescent="0.2">
      <c r="A42" s="30"/>
      <c r="B42" s="67" t="s">
        <v>89</v>
      </c>
      <c r="C42" s="68" t="s">
        <v>90</v>
      </c>
      <c r="D42" s="69">
        <f>D19+D23+D24+D25+D27+D29+D30+D32+D38+D39+D40+D41</f>
        <v>2089108089.6099999</v>
      </c>
      <c r="E42" s="70"/>
      <c r="F42" s="69">
        <f>F19+F23+F24+F25+F27+F29+F30+F32+F38+F39+F40+F41</f>
        <v>2089108089.6099999</v>
      </c>
      <c r="G42" s="70"/>
      <c r="H42" s="69">
        <f t="shared" ref="H42:Q42" si="8">H19+H23+H24+H25+H27+H29+H30+H32+H38+H39+H40+H41</f>
        <v>0</v>
      </c>
      <c r="I42" s="69">
        <f t="shared" si="8"/>
        <v>0</v>
      </c>
      <c r="J42" s="69">
        <f t="shared" si="8"/>
        <v>0</v>
      </c>
      <c r="K42" s="69">
        <f t="shared" si="8"/>
        <v>0</v>
      </c>
      <c r="L42" s="69">
        <f t="shared" si="8"/>
        <v>0</v>
      </c>
      <c r="M42" s="69">
        <f t="shared" si="8"/>
        <v>0</v>
      </c>
      <c r="N42" s="69">
        <f t="shared" si="8"/>
        <v>978109547.24000001</v>
      </c>
      <c r="O42" s="69">
        <f t="shared" si="8"/>
        <v>756394038.4000001</v>
      </c>
      <c r="P42" s="69">
        <f t="shared" si="8"/>
        <v>354604503.96999997</v>
      </c>
      <c r="Q42" s="69">
        <f t="shared" si="8"/>
        <v>0</v>
      </c>
      <c r="R42" s="67" t="s">
        <v>89</v>
      </c>
      <c r="S42" s="68" t="s">
        <v>90</v>
      </c>
      <c r="T42" s="69">
        <f>T19+T23+T24+T25+T27+T29+T30+T32+T38+T39+T40+T41</f>
        <v>2224306491.2600002</v>
      </c>
      <c r="U42" s="70"/>
      <c r="V42" s="69">
        <f>V19+V23+V24+V25+V27+V29+V30+V32+V38+V39+V40+V41</f>
        <v>2224306491.2600002</v>
      </c>
      <c r="W42" s="70"/>
      <c r="X42" s="69">
        <f t="shared" ref="X42:AG42" si="9">X19+X23+X24+X25+X27+X29+X30+X32+X38+X39+X40+X41</f>
        <v>0</v>
      </c>
      <c r="Y42" s="69">
        <f t="shared" si="9"/>
        <v>0</v>
      </c>
      <c r="Z42" s="69">
        <f t="shared" si="9"/>
        <v>0</v>
      </c>
      <c r="AA42" s="69">
        <f t="shared" si="9"/>
        <v>0</v>
      </c>
      <c r="AB42" s="69">
        <f t="shared" si="9"/>
        <v>0</v>
      </c>
      <c r="AC42" s="69">
        <f t="shared" si="9"/>
        <v>0</v>
      </c>
      <c r="AD42" s="69">
        <f t="shared" si="9"/>
        <v>1060960414.0300001</v>
      </c>
      <c r="AE42" s="69">
        <f t="shared" si="9"/>
        <v>770638116.80000007</v>
      </c>
      <c r="AF42" s="69">
        <f t="shared" si="9"/>
        <v>392707960.43000001</v>
      </c>
      <c r="AG42" s="71">
        <f t="shared" si="9"/>
        <v>0</v>
      </c>
      <c r="AH42" s="8"/>
    </row>
    <row r="43" spans="1:34" ht="15" customHeight="1" x14ac:dyDescent="0.2">
      <c r="A43" s="30"/>
      <c r="B43" s="31" t="s">
        <v>91</v>
      </c>
      <c r="C43" s="72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4"/>
      <c r="R43" s="35" t="s">
        <v>91</v>
      </c>
      <c r="S43" s="72"/>
      <c r="T43" s="75"/>
      <c r="U43" s="76"/>
      <c r="V43" s="75"/>
      <c r="W43" s="76"/>
      <c r="X43" s="75"/>
      <c r="Y43" s="75"/>
      <c r="Z43" s="75"/>
      <c r="AA43" s="75"/>
      <c r="AB43" s="75"/>
      <c r="AC43" s="75"/>
      <c r="AD43" s="75"/>
      <c r="AE43" s="75"/>
      <c r="AF43" s="75"/>
      <c r="AG43" s="31"/>
      <c r="AH43" s="8"/>
    </row>
    <row r="44" spans="1:34" ht="19.5" customHeight="1" x14ac:dyDescent="0.2">
      <c r="A44" s="30"/>
      <c r="B44" s="38" t="s">
        <v>92</v>
      </c>
      <c r="C44" s="39" t="s">
        <v>93</v>
      </c>
      <c r="D44" s="40">
        <f>D45+D46+D50</f>
        <v>0</v>
      </c>
      <c r="E44" s="41"/>
      <c r="F44" s="40">
        <f>F45+F46+F50</f>
        <v>0</v>
      </c>
      <c r="G44" s="41"/>
      <c r="H44" s="40">
        <f t="shared" ref="H44:Q44" si="10">H45+H46+H50</f>
        <v>0</v>
      </c>
      <c r="I44" s="40">
        <f t="shared" si="10"/>
        <v>0</v>
      </c>
      <c r="J44" s="40">
        <f t="shared" si="10"/>
        <v>0</v>
      </c>
      <c r="K44" s="40">
        <f t="shared" si="10"/>
        <v>0</v>
      </c>
      <c r="L44" s="40">
        <f t="shared" si="10"/>
        <v>0</v>
      </c>
      <c r="M44" s="40">
        <f t="shared" si="10"/>
        <v>0</v>
      </c>
      <c r="N44" s="40">
        <f t="shared" si="10"/>
        <v>0</v>
      </c>
      <c r="O44" s="40">
        <f t="shared" si="10"/>
        <v>0</v>
      </c>
      <c r="P44" s="40">
        <f t="shared" si="10"/>
        <v>0</v>
      </c>
      <c r="Q44" s="77">
        <f t="shared" si="10"/>
        <v>0</v>
      </c>
      <c r="R44" s="78" t="s">
        <v>92</v>
      </c>
      <c r="S44" s="39" t="s">
        <v>93</v>
      </c>
      <c r="T44" s="40">
        <f>T45+T46+T50</f>
        <v>0</v>
      </c>
      <c r="U44" s="41"/>
      <c r="V44" s="40">
        <f>V45+V46+V50</f>
        <v>0</v>
      </c>
      <c r="W44" s="41"/>
      <c r="X44" s="40">
        <f t="shared" ref="X44:AG44" si="11">X45+X46+X50</f>
        <v>0</v>
      </c>
      <c r="Y44" s="40">
        <f t="shared" si="11"/>
        <v>0</v>
      </c>
      <c r="Z44" s="40">
        <f t="shared" si="11"/>
        <v>0</v>
      </c>
      <c r="AA44" s="40">
        <f t="shared" si="11"/>
        <v>0</v>
      </c>
      <c r="AB44" s="40">
        <f t="shared" si="11"/>
        <v>0</v>
      </c>
      <c r="AC44" s="40">
        <f t="shared" si="11"/>
        <v>0</v>
      </c>
      <c r="AD44" s="40">
        <f t="shared" si="11"/>
        <v>0</v>
      </c>
      <c r="AE44" s="40">
        <f t="shared" si="11"/>
        <v>0</v>
      </c>
      <c r="AF44" s="40">
        <f t="shared" si="11"/>
        <v>0</v>
      </c>
      <c r="AG44" s="77">
        <f t="shared" si="11"/>
        <v>0</v>
      </c>
      <c r="AH44" s="8"/>
    </row>
    <row r="45" spans="1:34" ht="33.75" customHeight="1" x14ac:dyDescent="0.2">
      <c r="A45" s="30"/>
      <c r="B45" s="53" t="s">
        <v>94</v>
      </c>
      <c r="C45" s="45" t="s">
        <v>95</v>
      </c>
      <c r="D45" s="46">
        <f t="shared" ref="D45:D61" si="12">F45+Q45-E45</f>
        <v>0</v>
      </c>
      <c r="E45" s="47"/>
      <c r="F45" s="46">
        <f t="shared" ref="F45:F61" si="13">H45+I45+J45+K45+L45+M45+N45+O45+P45-G45</f>
        <v>0</v>
      </c>
      <c r="G45" s="47"/>
      <c r="H45" s="79"/>
      <c r="I45" s="79"/>
      <c r="J45" s="79"/>
      <c r="K45" s="79"/>
      <c r="L45" s="79"/>
      <c r="M45" s="79"/>
      <c r="N45" s="79"/>
      <c r="O45" s="79"/>
      <c r="P45" s="79"/>
      <c r="Q45" s="80"/>
      <c r="R45" s="81" t="s">
        <v>94</v>
      </c>
      <c r="S45" s="45" t="s">
        <v>95</v>
      </c>
      <c r="T45" s="46">
        <f t="shared" ref="T45:T61" si="14">V45+AG45-U45</f>
        <v>0</v>
      </c>
      <c r="U45" s="47"/>
      <c r="V45" s="46">
        <f t="shared" ref="V45:V61" si="15">X45+Y45+Z45+AA45+AB45+AC45+AD45+AE45+AF45-W45</f>
        <v>0</v>
      </c>
      <c r="W45" s="47"/>
      <c r="X45" s="79"/>
      <c r="Y45" s="79"/>
      <c r="Z45" s="79"/>
      <c r="AA45" s="79"/>
      <c r="AB45" s="79"/>
      <c r="AC45" s="79"/>
      <c r="AD45" s="79"/>
      <c r="AE45" s="79"/>
      <c r="AF45" s="79"/>
      <c r="AG45" s="80"/>
      <c r="AH45" s="8"/>
    </row>
    <row r="46" spans="1:34" ht="20.100000000000001" customHeight="1" x14ac:dyDescent="0.2">
      <c r="A46" s="30"/>
      <c r="B46" s="50" t="s">
        <v>96</v>
      </c>
      <c r="C46" s="45" t="s">
        <v>97</v>
      </c>
      <c r="D46" s="46">
        <f t="shared" si="12"/>
        <v>0</v>
      </c>
      <c r="E46" s="47"/>
      <c r="F46" s="46">
        <f t="shared" si="13"/>
        <v>0</v>
      </c>
      <c r="G46" s="47"/>
      <c r="H46" s="48"/>
      <c r="I46" s="48"/>
      <c r="J46" s="48"/>
      <c r="K46" s="48"/>
      <c r="L46" s="48"/>
      <c r="M46" s="48"/>
      <c r="N46" s="48"/>
      <c r="O46" s="48"/>
      <c r="P46" s="48"/>
      <c r="Q46" s="49"/>
      <c r="R46" s="82" t="s">
        <v>96</v>
      </c>
      <c r="S46" s="45" t="s">
        <v>97</v>
      </c>
      <c r="T46" s="46">
        <f t="shared" si="14"/>
        <v>0</v>
      </c>
      <c r="U46" s="47"/>
      <c r="V46" s="46">
        <f t="shared" si="15"/>
        <v>0</v>
      </c>
      <c r="W46" s="47"/>
      <c r="X46" s="48"/>
      <c r="Y46" s="48"/>
      <c r="Z46" s="48"/>
      <c r="AA46" s="48"/>
      <c r="AB46" s="48"/>
      <c r="AC46" s="48"/>
      <c r="AD46" s="48"/>
      <c r="AE46" s="48"/>
      <c r="AF46" s="48"/>
      <c r="AG46" s="49"/>
      <c r="AH46" s="8"/>
    </row>
    <row r="47" spans="1:34" ht="33.75" customHeight="1" x14ac:dyDescent="0.2">
      <c r="A47" s="30"/>
      <c r="B47" s="83" t="s">
        <v>98</v>
      </c>
      <c r="C47" s="45" t="s">
        <v>99</v>
      </c>
      <c r="D47" s="46">
        <f t="shared" si="12"/>
        <v>0</v>
      </c>
      <c r="E47" s="47"/>
      <c r="F47" s="46">
        <f t="shared" si="13"/>
        <v>0</v>
      </c>
      <c r="G47" s="47"/>
      <c r="H47" s="48"/>
      <c r="I47" s="48"/>
      <c r="J47" s="48"/>
      <c r="K47" s="48"/>
      <c r="L47" s="48"/>
      <c r="M47" s="48"/>
      <c r="N47" s="48"/>
      <c r="O47" s="48"/>
      <c r="P47" s="48"/>
      <c r="Q47" s="49"/>
      <c r="R47" s="84" t="s">
        <v>98</v>
      </c>
      <c r="S47" s="45" t="s">
        <v>99</v>
      </c>
      <c r="T47" s="46">
        <f t="shared" si="14"/>
        <v>0</v>
      </c>
      <c r="U47" s="47"/>
      <c r="V47" s="46">
        <f t="shared" si="15"/>
        <v>0</v>
      </c>
      <c r="W47" s="47"/>
      <c r="X47" s="48"/>
      <c r="Y47" s="48"/>
      <c r="Z47" s="48"/>
      <c r="AA47" s="48"/>
      <c r="AB47" s="48"/>
      <c r="AC47" s="48"/>
      <c r="AD47" s="48"/>
      <c r="AE47" s="48"/>
      <c r="AF47" s="48"/>
      <c r="AG47" s="49"/>
      <c r="AH47" s="8"/>
    </row>
    <row r="48" spans="1:34" ht="22.5" customHeight="1" x14ac:dyDescent="0.2">
      <c r="A48" s="30"/>
      <c r="B48" s="85" t="s">
        <v>70</v>
      </c>
      <c r="C48" s="45" t="s">
        <v>100</v>
      </c>
      <c r="D48" s="46">
        <f t="shared" si="12"/>
        <v>0</v>
      </c>
      <c r="E48" s="47"/>
      <c r="F48" s="46">
        <f t="shared" si="13"/>
        <v>0</v>
      </c>
      <c r="G48" s="47"/>
      <c r="H48" s="48"/>
      <c r="I48" s="48"/>
      <c r="J48" s="48"/>
      <c r="K48" s="48"/>
      <c r="L48" s="48"/>
      <c r="M48" s="48"/>
      <c r="N48" s="48"/>
      <c r="O48" s="48"/>
      <c r="P48" s="48"/>
      <c r="Q48" s="49"/>
      <c r="R48" s="86" t="s">
        <v>70</v>
      </c>
      <c r="S48" s="45" t="s">
        <v>100</v>
      </c>
      <c r="T48" s="46">
        <f t="shared" si="14"/>
        <v>0</v>
      </c>
      <c r="U48" s="47"/>
      <c r="V48" s="46">
        <f t="shared" si="15"/>
        <v>0</v>
      </c>
      <c r="W48" s="47"/>
      <c r="X48" s="48"/>
      <c r="Y48" s="48"/>
      <c r="Z48" s="48"/>
      <c r="AA48" s="48"/>
      <c r="AB48" s="48"/>
      <c r="AC48" s="48"/>
      <c r="AD48" s="48"/>
      <c r="AE48" s="48"/>
      <c r="AF48" s="48"/>
      <c r="AG48" s="49"/>
      <c r="AH48" s="8"/>
    </row>
    <row r="49" spans="1:34" ht="22.5" customHeight="1" x14ac:dyDescent="0.2">
      <c r="A49" s="30"/>
      <c r="B49" s="83" t="s">
        <v>101</v>
      </c>
      <c r="C49" s="45" t="s">
        <v>102</v>
      </c>
      <c r="D49" s="46">
        <f t="shared" si="12"/>
        <v>0</v>
      </c>
      <c r="E49" s="47"/>
      <c r="F49" s="46">
        <f t="shared" si="13"/>
        <v>0</v>
      </c>
      <c r="G49" s="47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83" t="s">
        <v>101</v>
      </c>
      <c r="S49" s="45" t="s">
        <v>102</v>
      </c>
      <c r="T49" s="46">
        <f t="shared" si="14"/>
        <v>0</v>
      </c>
      <c r="U49" s="47"/>
      <c r="V49" s="46">
        <f t="shared" si="15"/>
        <v>0</v>
      </c>
      <c r="W49" s="47"/>
      <c r="X49" s="48"/>
      <c r="Y49" s="48"/>
      <c r="Z49" s="48"/>
      <c r="AA49" s="48"/>
      <c r="AB49" s="48"/>
      <c r="AC49" s="48"/>
      <c r="AD49" s="48"/>
      <c r="AE49" s="48"/>
      <c r="AF49" s="48"/>
      <c r="AG49" s="49"/>
      <c r="AH49" s="8"/>
    </row>
    <row r="50" spans="1:34" ht="22.5" customHeight="1" x14ac:dyDescent="0.2">
      <c r="A50" s="30"/>
      <c r="B50" s="50" t="s">
        <v>103</v>
      </c>
      <c r="C50" s="45" t="s">
        <v>104</v>
      </c>
      <c r="D50" s="46">
        <f t="shared" si="12"/>
        <v>0</v>
      </c>
      <c r="E50" s="47"/>
      <c r="F50" s="46">
        <f t="shared" si="13"/>
        <v>0</v>
      </c>
      <c r="G50" s="47"/>
      <c r="H50" s="48"/>
      <c r="I50" s="48"/>
      <c r="J50" s="48"/>
      <c r="K50" s="48"/>
      <c r="L50" s="48"/>
      <c r="M50" s="48"/>
      <c r="N50" s="48"/>
      <c r="O50" s="48"/>
      <c r="P50" s="48"/>
      <c r="Q50" s="49"/>
      <c r="R50" s="82" t="s">
        <v>103</v>
      </c>
      <c r="S50" s="45" t="s">
        <v>104</v>
      </c>
      <c r="T50" s="46">
        <f t="shared" si="14"/>
        <v>0</v>
      </c>
      <c r="U50" s="47"/>
      <c r="V50" s="46">
        <f t="shared" si="15"/>
        <v>0</v>
      </c>
      <c r="W50" s="47"/>
      <c r="X50" s="48"/>
      <c r="Y50" s="48"/>
      <c r="Z50" s="48"/>
      <c r="AA50" s="48"/>
      <c r="AB50" s="48"/>
      <c r="AC50" s="48"/>
      <c r="AD50" s="48"/>
      <c r="AE50" s="48"/>
      <c r="AF50" s="48"/>
      <c r="AG50" s="49"/>
      <c r="AH50" s="8"/>
    </row>
    <row r="51" spans="1:34" ht="22.5" customHeight="1" x14ac:dyDescent="0.2">
      <c r="A51" s="30"/>
      <c r="B51" s="54" t="s">
        <v>105</v>
      </c>
      <c r="C51" s="45" t="s">
        <v>106</v>
      </c>
      <c r="D51" s="46">
        <f t="shared" si="12"/>
        <v>86904220.700000003</v>
      </c>
      <c r="E51" s="47"/>
      <c r="F51" s="46">
        <f t="shared" si="13"/>
        <v>86904220.700000003</v>
      </c>
      <c r="G51" s="47"/>
      <c r="H51" s="48"/>
      <c r="I51" s="48"/>
      <c r="J51" s="48"/>
      <c r="K51" s="48"/>
      <c r="L51" s="48"/>
      <c r="M51" s="48"/>
      <c r="N51" s="48">
        <v>66497394.68</v>
      </c>
      <c r="O51" s="48">
        <v>14349571.75</v>
      </c>
      <c r="P51" s="48">
        <v>6057254.2699999996</v>
      </c>
      <c r="Q51" s="49"/>
      <c r="R51" s="87" t="s">
        <v>105</v>
      </c>
      <c r="S51" s="45" t="s">
        <v>106</v>
      </c>
      <c r="T51" s="46">
        <f t="shared" si="14"/>
        <v>55917940.619999997</v>
      </c>
      <c r="U51" s="47"/>
      <c r="V51" s="46">
        <f t="shared" si="15"/>
        <v>55917940.619999997</v>
      </c>
      <c r="W51" s="47"/>
      <c r="X51" s="48"/>
      <c r="Y51" s="48"/>
      <c r="Z51" s="48"/>
      <c r="AA51" s="48"/>
      <c r="AB51" s="48"/>
      <c r="AC51" s="48"/>
      <c r="AD51" s="48">
        <v>26448923.170000002</v>
      </c>
      <c r="AE51" s="48">
        <v>9310561.5500000007</v>
      </c>
      <c r="AF51" s="48">
        <v>20158455.899999999</v>
      </c>
      <c r="AG51" s="49"/>
      <c r="AH51" s="8"/>
    </row>
    <row r="52" spans="1:34" ht="33.75" customHeight="1" x14ac:dyDescent="0.2">
      <c r="A52" s="30"/>
      <c r="B52" s="50" t="s">
        <v>107</v>
      </c>
      <c r="C52" s="45" t="s">
        <v>108</v>
      </c>
      <c r="D52" s="46">
        <f t="shared" si="12"/>
        <v>0</v>
      </c>
      <c r="E52" s="47"/>
      <c r="F52" s="46">
        <f t="shared" si="13"/>
        <v>0</v>
      </c>
      <c r="G52" s="47"/>
      <c r="H52" s="48"/>
      <c r="I52" s="48"/>
      <c r="J52" s="48"/>
      <c r="K52" s="48"/>
      <c r="L52" s="48"/>
      <c r="M52" s="48"/>
      <c r="N52" s="48"/>
      <c r="O52" s="48"/>
      <c r="P52" s="48"/>
      <c r="Q52" s="49"/>
      <c r="R52" s="82" t="s">
        <v>107</v>
      </c>
      <c r="S52" s="45" t="s">
        <v>108</v>
      </c>
      <c r="T52" s="46">
        <f t="shared" si="14"/>
        <v>0</v>
      </c>
      <c r="U52" s="47"/>
      <c r="V52" s="46">
        <f t="shared" si="15"/>
        <v>0</v>
      </c>
      <c r="W52" s="47"/>
      <c r="X52" s="48"/>
      <c r="Y52" s="48"/>
      <c r="Z52" s="48"/>
      <c r="AA52" s="48"/>
      <c r="AB52" s="48"/>
      <c r="AC52" s="48"/>
      <c r="AD52" s="48"/>
      <c r="AE52" s="48"/>
      <c r="AF52" s="48"/>
      <c r="AG52" s="49"/>
      <c r="AH52" s="8"/>
    </row>
    <row r="53" spans="1:34" ht="22.5" customHeight="1" x14ac:dyDescent="0.2">
      <c r="A53" s="30"/>
      <c r="B53" s="54" t="s">
        <v>109</v>
      </c>
      <c r="C53" s="45" t="s">
        <v>110</v>
      </c>
      <c r="D53" s="46">
        <f t="shared" si="12"/>
        <v>0</v>
      </c>
      <c r="E53" s="47"/>
      <c r="F53" s="46">
        <f t="shared" si="13"/>
        <v>0</v>
      </c>
      <c r="G53" s="47"/>
      <c r="H53" s="48"/>
      <c r="I53" s="48"/>
      <c r="J53" s="48"/>
      <c r="K53" s="48"/>
      <c r="L53" s="48"/>
      <c r="M53" s="48"/>
      <c r="N53" s="48">
        <v>0</v>
      </c>
      <c r="O53" s="48"/>
      <c r="P53" s="48">
        <v>0</v>
      </c>
      <c r="Q53" s="49"/>
      <c r="R53" s="87" t="s">
        <v>109</v>
      </c>
      <c r="S53" s="45" t="s">
        <v>110</v>
      </c>
      <c r="T53" s="46">
        <f t="shared" si="14"/>
        <v>0</v>
      </c>
      <c r="U53" s="47"/>
      <c r="V53" s="46">
        <f t="shared" si="15"/>
        <v>0</v>
      </c>
      <c r="W53" s="47"/>
      <c r="X53" s="48"/>
      <c r="Y53" s="48"/>
      <c r="Z53" s="48"/>
      <c r="AA53" s="48"/>
      <c r="AB53" s="48"/>
      <c r="AC53" s="48"/>
      <c r="AD53" s="48">
        <v>0</v>
      </c>
      <c r="AE53" s="48">
        <v>0</v>
      </c>
      <c r="AF53" s="48">
        <v>0</v>
      </c>
      <c r="AG53" s="49"/>
      <c r="AH53" s="8"/>
    </row>
    <row r="54" spans="1:34" ht="33.75" customHeight="1" x14ac:dyDescent="0.2">
      <c r="A54" s="30"/>
      <c r="B54" s="50" t="s">
        <v>111</v>
      </c>
      <c r="C54" s="45" t="s">
        <v>112</v>
      </c>
      <c r="D54" s="46">
        <f t="shared" si="12"/>
        <v>0</v>
      </c>
      <c r="E54" s="47"/>
      <c r="F54" s="46">
        <f t="shared" si="13"/>
        <v>0</v>
      </c>
      <c r="G54" s="47"/>
      <c r="H54" s="48"/>
      <c r="I54" s="48"/>
      <c r="J54" s="48"/>
      <c r="K54" s="48"/>
      <c r="L54" s="48"/>
      <c r="M54" s="48"/>
      <c r="N54" s="48"/>
      <c r="O54" s="48"/>
      <c r="P54" s="48"/>
      <c r="Q54" s="49"/>
      <c r="R54" s="82" t="s">
        <v>111</v>
      </c>
      <c r="S54" s="45" t="s">
        <v>112</v>
      </c>
      <c r="T54" s="46">
        <f t="shared" si="14"/>
        <v>0</v>
      </c>
      <c r="U54" s="47"/>
      <c r="V54" s="46">
        <f t="shared" si="15"/>
        <v>0</v>
      </c>
      <c r="W54" s="47"/>
      <c r="X54" s="48"/>
      <c r="Y54" s="48"/>
      <c r="Z54" s="48"/>
      <c r="AA54" s="48"/>
      <c r="AB54" s="48"/>
      <c r="AC54" s="48"/>
      <c r="AD54" s="48"/>
      <c r="AE54" s="48"/>
      <c r="AF54" s="48"/>
      <c r="AG54" s="49"/>
      <c r="AH54" s="8"/>
    </row>
    <row r="55" spans="1:34" ht="19.5" customHeight="1" x14ac:dyDescent="0.2">
      <c r="A55" s="30"/>
      <c r="B55" s="54" t="s">
        <v>113</v>
      </c>
      <c r="C55" s="45" t="s">
        <v>114</v>
      </c>
      <c r="D55" s="46">
        <f t="shared" si="12"/>
        <v>0</v>
      </c>
      <c r="E55" s="47"/>
      <c r="F55" s="46">
        <f t="shared" si="13"/>
        <v>0</v>
      </c>
      <c r="G55" s="47"/>
      <c r="H55" s="48"/>
      <c r="I55" s="48"/>
      <c r="J55" s="48"/>
      <c r="K55" s="48"/>
      <c r="L55" s="48"/>
      <c r="M55" s="48"/>
      <c r="N55" s="48">
        <v>0</v>
      </c>
      <c r="O55" s="48"/>
      <c r="P55" s="48">
        <v>0</v>
      </c>
      <c r="Q55" s="49"/>
      <c r="R55" s="87" t="s">
        <v>113</v>
      </c>
      <c r="S55" s="45" t="s">
        <v>114</v>
      </c>
      <c r="T55" s="46">
        <f t="shared" si="14"/>
        <v>0</v>
      </c>
      <c r="U55" s="47"/>
      <c r="V55" s="46">
        <f t="shared" si="15"/>
        <v>0</v>
      </c>
      <c r="W55" s="47"/>
      <c r="X55" s="48"/>
      <c r="Y55" s="48"/>
      <c r="Z55" s="48"/>
      <c r="AA55" s="48"/>
      <c r="AB55" s="48"/>
      <c r="AC55" s="48"/>
      <c r="AD55" s="48">
        <v>0</v>
      </c>
      <c r="AE55" s="48">
        <v>0</v>
      </c>
      <c r="AF55" s="48">
        <v>0</v>
      </c>
      <c r="AG55" s="49"/>
      <c r="AH55" s="8"/>
    </row>
    <row r="56" spans="1:34" ht="22.5" customHeight="1" x14ac:dyDescent="0.2">
      <c r="A56" s="30"/>
      <c r="B56" s="50" t="s">
        <v>70</v>
      </c>
      <c r="C56" s="45" t="s">
        <v>115</v>
      </c>
      <c r="D56" s="46">
        <f t="shared" si="12"/>
        <v>0</v>
      </c>
      <c r="E56" s="47"/>
      <c r="F56" s="46">
        <f t="shared" si="13"/>
        <v>0</v>
      </c>
      <c r="G56" s="47"/>
      <c r="H56" s="48"/>
      <c r="I56" s="48"/>
      <c r="J56" s="48"/>
      <c r="K56" s="48"/>
      <c r="L56" s="48"/>
      <c r="M56" s="48"/>
      <c r="N56" s="48"/>
      <c r="O56" s="48"/>
      <c r="P56" s="48"/>
      <c r="Q56" s="49"/>
      <c r="R56" s="82" t="s">
        <v>70</v>
      </c>
      <c r="S56" s="45" t="s">
        <v>115</v>
      </c>
      <c r="T56" s="46">
        <f t="shared" si="14"/>
        <v>0</v>
      </c>
      <c r="U56" s="47"/>
      <c r="V56" s="46">
        <f t="shared" si="15"/>
        <v>0</v>
      </c>
      <c r="W56" s="47"/>
      <c r="X56" s="48"/>
      <c r="Y56" s="48"/>
      <c r="Z56" s="48"/>
      <c r="AA56" s="48"/>
      <c r="AB56" s="48"/>
      <c r="AC56" s="48"/>
      <c r="AD56" s="48"/>
      <c r="AE56" s="48"/>
      <c r="AF56" s="48"/>
      <c r="AG56" s="49"/>
      <c r="AH56" s="8"/>
    </row>
    <row r="57" spans="1:34" ht="20.100000000000001" customHeight="1" x14ac:dyDescent="0.2">
      <c r="A57" s="30"/>
      <c r="B57" s="54" t="s">
        <v>116</v>
      </c>
      <c r="C57" s="45" t="s">
        <v>117</v>
      </c>
      <c r="D57" s="46">
        <f t="shared" si="12"/>
        <v>396825879.74000001</v>
      </c>
      <c r="E57" s="47"/>
      <c r="F57" s="46">
        <f t="shared" si="13"/>
        <v>396825879.74000001</v>
      </c>
      <c r="G57" s="47"/>
      <c r="H57" s="48"/>
      <c r="I57" s="48"/>
      <c r="J57" s="48"/>
      <c r="K57" s="48"/>
      <c r="L57" s="48"/>
      <c r="M57" s="48"/>
      <c r="N57" s="48">
        <v>396696879.74000001</v>
      </c>
      <c r="O57" s="48">
        <v>126000</v>
      </c>
      <c r="P57" s="48">
        <v>3000</v>
      </c>
      <c r="Q57" s="49"/>
      <c r="R57" s="87" t="s">
        <v>116</v>
      </c>
      <c r="S57" s="45" t="s">
        <v>117</v>
      </c>
      <c r="T57" s="46">
        <f t="shared" si="14"/>
        <v>400937721.01999998</v>
      </c>
      <c r="U57" s="47"/>
      <c r="V57" s="46">
        <f t="shared" si="15"/>
        <v>400937721.01999998</v>
      </c>
      <c r="W57" s="47"/>
      <c r="X57" s="48"/>
      <c r="Y57" s="48"/>
      <c r="Z57" s="48"/>
      <c r="AA57" s="48"/>
      <c r="AB57" s="48"/>
      <c r="AC57" s="48"/>
      <c r="AD57" s="48">
        <v>400808721.01999998</v>
      </c>
      <c r="AE57" s="48">
        <v>126000</v>
      </c>
      <c r="AF57" s="48">
        <v>3000</v>
      </c>
      <c r="AG57" s="49"/>
      <c r="AH57" s="8"/>
    </row>
    <row r="58" spans="1:34" ht="22.5" customHeight="1" x14ac:dyDescent="0.2">
      <c r="A58" s="30"/>
      <c r="B58" s="50" t="s">
        <v>70</v>
      </c>
      <c r="C58" s="45" t="s">
        <v>118</v>
      </c>
      <c r="D58" s="46">
        <f t="shared" si="12"/>
        <v>396699879.74000001</v>
      </c>
      <c r="E58" s="47"/>
      <c r="F58" s="46">
        <f t="shared" si="13"/>
        <v>396699879.74000001</v>
      </c>
      <c r="G58" s="47"/>
      <c r="H58" s="48"/>
      <c r="I58" s="48"/>
      <c r="J58" s="48"/>
      <c r="K58" s="48"/>
      <c r="L58" s="48"/>
      <c r="M58" s="48"/>
      <c r="N58" s="48">
        <v>396696879.74000001</v>
      </c>
      <c r="O58" s="48"/>
      <c r="P58" s="48">
        <v>3000</v>
      </c>
      <c r="Q58" s="49"/>
      <c r="R58" s="82" t="s">
        <v>70</v>
      </c>
      <c r="S58" s="45" t="s">
        <v>118</v>
      </c>
      <c r="T58" s="46">
        <f t="shared" si="14"/>
        <v>400937721.01999998</v>
      </c>
      <c r="U58" s="47"/>
      <c r="V58" s="46">
        <f t="shared" si="15"/>
        <v>400937721.01999998</v>
      </c>
      <c r="W58" s="47"/>
      <c r="X58" s="48"/>
      <c r="Y58" s="48"/>
      <c r="Z58" s="48"/>
      <c r="AA58" s="48"/>
      <c r="AB58" s="48"/>
      <c r="AC58" s="48"/>
      <c r="AD58" s="48">
        <v>400808721.01999998</v>
      </c>
      <c r="AE58" s="48">
        <v>126000</v>
      </c>
      <c r="AF58" s="48">
        <v>3000</v>
      </c>
      <c r="AG58" s="49"/>
      <c r="AH58" s="8"/>
    </row>
    <row r="59" spans="1:34" ht="22.5" customHeight="1" x14ac:dyDescent="0.2">
      <c r="A59" s="30"/>
      <c r="B59" s="54" t="s">
        <v>119</v>
      </c>
      <c r="C59" s="45" t="s">
        <v>120</v>
      </c>
      <c r="D59" s="46">
        <f t="shared" si="12"/>
        <v>285500724.42000002</v>
      </c>
      <c r="E59" s="79"/>
      <c r="F59" s="46">
        <f t="shared" si="13"/>
        <v>285500724.42000002</v>
      </c>
      <c r="G59" s="79">
        <v>19212100</v>
      </c>
      <c r="H59" s="48"/>
      <c r="I59" s="48"/>
      <c r="J59" s="48"/>
      <c r="K59" s="48"/>
      <c r="L59" s="48"/>
      <c r="M59" s="48"/>
      <c r="N59" s="48">
        <v>266436156.58000001</v>
      </c>
      <c r="O59" s="48">
        <v>6524277.9500000002</v>
      </c>
      <c r="P59" s="48">
        <v>31752389.890000001</v>
      </c>
      <c r="Q59" s="49"/>
      <c r="R59" s="87" t="s">
        <v>119</v>
      </c>
      <c r="S59" s="45" t="s">
        <v>120</v>
      </c>
      <c r="T59" s="46">
        <f t="shared" si="14"/>
        <v>359538572.40999997</v>
      </c>
      <c r="U59" s="79"/>
      <c r="V59" s="46">
        <f t="shared" si="15"/>
        <v>359538572.40999997</v>
      </c>
      <c r="W59" s="79">
        <v>17839007.91</v>
      </c>
      <c r="X59" s="48"/>
      <c r="Y59" s="48"/>
      <c r="Z59" s="48"/>
      <c r="AA59" s="48"/>
      <c r="AB59" s="48"/>
      <c r="AC59" s="48"/>
      <c r="AD59" s="48">
        <v>350157720.01999998</v>
      </c>
      <c r="AE59" s="48">
        <v>3369080.95</v>
      </c>
      <c r="AF59" s="48">
        <v>23850779.350000001</v>
      </c>
      <c r="AG59" s="49"/>
      <c r="AH59" s="8"/>
    </row>
    <row r="60" spans="1:34" ht="22.5" customHeight="1" x14ac:dyDescent="0.2">
      <c r="A60" s="30"/>
      <c r="B60" s="50" t="s">
        <v>121</v>
      </c>
      <c r="C60" s="45" t="s">
        <v>122</v>
      </c>
      <c r="D60" s="46">
        <f t="shared" si="12"/>
        <v>0</v>
      </c>
      <c r="E60" s="79"/>
      <c r="F60" s="46">
        <f t="shared" si="13"/>
        <v>0</v>
      </c>
      <c r="G60" s="79"/>
      <c r="H60" s="48"/>
      <c r="I60" s="48"/>
      <c r="J60" s="48"/>
      <c r="K60" s="48"/>
      <c r="L60" s="48"/>
      <c r="M60" s="48"/>
      <c r="N60" s="48"/>
      <c r="O60" s="48"/>
      <c r="P60" s="48"/>
      <c r="Q60" s="49"/>
      <c r="R60" s="82" t="s">
        <v>121</v>
      </c>
      <c r="S60" s="45" t="s">
        <v>122</v>
      </c>
      <c r="T60" s="46">
        <f t="shared" si="14"/>
        <v>0</v>
      </c>
      <c r="U60" s="79"/>
      <c r="V60" s="46">
        <f t="shared" si="15"/>
        <v>0</v>
      </c>
      <c r="W60" s="79"/>
      <c r="X60" s="48"/>
      <c r="Y60" s="48"/>
      <c r="Z60" s="48"/>
      <c r="AA60" s="48"/>
      <c r="AB60" s="48"/>
      <c r="AC60" s="48"/>
      <c r="AD60" s="48"/>
      <c r="AE60" s="48"/>
      <c r="AF60" s="48"/>
      <c r="AG60" s="49"/>
      <c r="AH60" s="8"/>
    </row>
    <row r="61" spans="1:34" ht="23.25" customHeight="1" x14ac:dyDescent="0.2">
      <c r="A61" s="30"/>
      <c r="B61" s="54" t="s">
        <v>123</v>
      </c>
      <c r="C61" s="55" t="s">
        <v>124</v>
      </c>
      <c r="D61" s="56">
        <f t="shared" si="12"/>
        <v>83817341.069999993</v>
      </c>
      <c r="E61" s="88"/>
      <c r="F61" s="46">
        <f t="shared" si="13"/>
        <v>83817341.069999993</v>
      </c>
      <c r="G61" s="88"/>
      <c r="H61" s="58"/>
      <c r="I61" s="58"/>
      <c r="J61" s="58"/>
      <c r="K61" s="58"/>
      <c r="L61" s="58"/>
      <c r="M61" s="58"/>
      <c r="N61" s="58">
        <v>51255350.280000001</v>
      </c>
      <c r="O61" s="58">
        <v>32188376.57</v>
      </c>
      <c r="P61" s="58">
        <v>373614.22</v>
      </c>
      <c r="Q61" s="59"/>
      <c r="R61" s="87" t="s">
        <v>123</v>
      </c>
      <c r="S61" s="55" t="s">
        <v>124</v>
      </c>
      <c r="T61" s="56">
        <f t="shared" si="14"/>
        <v>119055387.89</v>
      </c>
      <c r="U61" s="88"/>
      <c r="V61" s="56">
        <f t="shared" si="15"/>
        <v>119055387.89</v>
      </c>
      <c r="W61" s="88"/>
      <c r="X61" s="58"/>
      <c r="Y61" s="58"/>
      <c r="Z61" s="58"/>
      <c r="AA61" s="58"/>
      <c r="AB61" s="58"/>
      <c r="AC61" s="58"/>
      <c r="AD61" s="58">
        <v>11107550.27</v>
      </c>
      <c r="AE61" s="58">
        <v>107425667.37</v>
      </c>
      <c r="AF61" s="58">
        <v>522170.25</v>
      </c>
      <c r="AG61" s="59"/>
      <c r="AH61" s="8"/>
    </row>
    <row r="62" spans="1:34" ht="15" customHeight="1" x14ac:dyDescent="0.2">
      <c r="B62" s="89"/>
      <c r="C62" s="90"/>
      <c r="D62" s="91"/>
      <c r="E62" s="91"/>
      <c r="F62" s="92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89"/>
      <c r="S62" s="90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</row>
    <row r="63" spans="1:34" ht="15" customHeight="1" x14ac:dyDescent="0.2">
      <c r="B63" s="93"/>
      <c r="C63" s="94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24" t="s">
        <v>125</v>
      </c>
      <c r="R63" s="93"/>
      <c r="S63" s="94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24" t="s">
        <v>126</v>
      </c>
    </row>
    <row r="64" spans="1:34" ht="15" customHeight="1" x14ac:dyDescent="0.2">
      <c r="B64" s="131" t="s">
        <v>127</v>
      </c>
      <c r="C64" s="132" t="s">
        <v>28</v>
      </c>
      <c r="D64" s="135" t="s">
        <v>29</v>
      </c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1" t="s">
        <v>127</v>
      </c>
      <c r="S64" s="132" t="s">
        <v>28</v>
      </c>
      <c r="T64" s="135" t="s">
        <v>30</v>
      </c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</row>
    <row r="65" spans="1:34" ht="135" customHeight="1" x14ac:dyDescent="0.2">
      <c r="B65" s="131"/>
      <c r="C65" s="132"/>
      <c r="D65" s="26" t="s">
        <v>31</v>
      </c>
      <c r="E65" s="26" t="s">
        <v>32</v>
      </c>
      <c r="F65" s="26" t="s">
        <v>33</v>
      </c>
      <c r="G65" s="26" t="s">
        <v>34</v>
      </c>
      <c r="H65" s="26" t="s">
        <v>35</v>
      </c>
      <c r="I65" s="26" t="s">
        <v>36</v>
      </c>
      <c r="J65" s="26" t="s">
        <v>37</v>
      </c>
      <c r="K65" s="26" t="s">
        <v>38</v>
      </c>
      <c r="L65" s="26" t="s">
        <v>39</v>
      </c>
      <c r="M65" s="26" t="s">
        <v>40</v>
      </c>
      <c r="N65" s="26" t="s">
        <v>41</v>
      </c>
      <c r="O65" s="26" t="s">
        <v>42</v>
      </c>
      <c r="P65" s="26" t="s">
        <v>43</v>
      </c>
      <c r="Q65" s="27" t="s">
        <v>44</v>
      </c>
      <c r="R65" s="131"/>
      <c r="S65" s="132"/>
      <c r="T65" s="26" t="s">
        <v>31</v>
      </c>
      <c r="U65" s="26" t="s">
        <v>32</v>
      </c>
      <c r="V65" s="26" t="s">
        <v>33</v>
      </c>
      <c r="W65" s="26" t="s">
        <v>34</v>
      </c>
      <c r="X65" s="26" t="s">
        <v>35</v>
      </c>
      <c r="Y65" s="26" t="s">
        <v>36</v>
      </c>
      <c r="Z65" s="26" t="s">
        <v>37</v>
      </c>
      <c r="AA65" s="26" t="s">
        <v>38</v>
      </c>
      <c r="AB65" s="26" t="s">
        <v>39</v>
      </c>
      <c r="AC65" s="26" t="s">
        <v>40</v>
      </c>
      <c r="AD65" s="26" t="s">
        <v>41</v>
      </c>
      <c r="AE65" s="26" t="s">
        <v>42</v>
      </c>
      <c r="AF65" s="26" t="s">
        <v>43</v>
      </c>
      <c r="AG65" s="27" t="s">
        <v>44</v>
      </c>
    </row>
    <row r="66" spans="1:34" ht="13.5" customHeight="1" x14ac:dyDescent="0.2">
      <c r="B66" s="25">
        <v>1</v>
      </c>
      <c r="C66" s="28">
        <v>2</v>
      </c>
      <c r="D66" s="28">
        <v>3</v>
      </c>
      <c r="E66" s="28">
        <v>4</v>
      </c>
      <c r="F66" s="28">
        <v>5</v>
      </c>
      <c r="G66" s="28">
        <v>6</v>
      </c>
      <c r="H66" s="28">
        <v>7</v>
      </c>
      <c r="I66" s="28">
        <v>8</v>
      </c>
      <c r="J66" s="28">
        <v>9</v>
      </c>
      <c r="K66" s="28">
        <v>10</v>
      </c>
      <c r="L66" s="28">
        <v>11</v>
      </c>
      <c r="M66" s="28">
        <v>12</v>
      </c>
      <c r="N66" s="28">
        <v>13</v>
      </c>
      <c r="O66" s="28">
        <v>14</v>
      </c>
      <c r="P66" s="28">
        <v>15</v>
      </c>
      <c r="Q66" s="29">
        <v>16</v>
      </c>
      <c r="R66" s="96">
        <v>1</v>
      </c>
      <c r="S66" s="28">
        <v>2</v>
      </c>
      <c r="T66" s="28">
        <v>17</v>
      </c>
      <c r="U66" s="28">
        <v>18</v>
      </c>
      <c r="V66" s="28">
        <v>19</v>
      </c>
      <c r="W66" s="28">
        <v>20</v>
      </c>
      <c r="X66" s="28">
        <v>21</v>
      </c>
      <c r="Y66" s="28">
        <v>22</v>
      </c>
      <c r="Z66" s="28">
        <v>23</v>
      </c>
      <c r="AA66" s="28">
        <v>24</v>
      </c>
      <c r="AB66" s="28">
        <v>25</v>
      </c>
      <c r="AC66" s="28">
        <v>26</v>
      </c>
      <c r="AD66" s="28">
        <v>27</v>
      </c>
      <c r="AE66" s="28">
        <v>28</v>
      </c>
      <c r="AF66" s="28">
        <v>29</v>
      </c>
      <c r="AG66" s="29">
        <v>30</v>
      </c>
    </row>
    <row r="67" spans="1:34" ht="22.5" customHeight="1" x14ac:dyDescent="0.2">
      <c r="A67" s="30"/>
      <c r="B67" s="50" t="s">
        <v>121</v>
      </c>
      <c r="C67" s="62" t="s">
        <v>128</v>
      </c>
      <c r="D67" s="63">
        <f t="shared" ref="D67:D72" si="16">F67+Q67-E67</f>
        <v>0</v>
      </c>
      <c r="E67" s="97"/>
      <c r="F67" s="63">
        <f t="shared" ref="F67:F73" si="17">H67+I67+J67+K67+L67+M67+N67+O67+P67-G67</f>
        <v>0</v>
      </c>
      <c r="G67" s="97"/>
      <c r="H67" s="65"/>
      <c r="I67" s="65"/>
      <c r="J67" s="65"/>
      <c r="K67" s="65"/>
      <c r="L67" s="65"/>
      <c r="M67" s="65"/>
      <c r="N67" s="65"/>
      <c r="O67" s="65"/>
      <c r="P67" s="65"/>
      <c r="Q67" s="66"/>
      <c r="R67" s="98" t="s">
        <v>121</v>
      </c>
      <c r="S67" s="62" t="s">
        <v>128</v>
      </c>
      <c r="T67" s="63">
        <f t="shared" ref="T67:T72" si="18">V67+AG67-U67</f>
        <v>0</v>
      </c>
      <c r="U67" s="97"/>
      <c r="V67" s="63">
        <f t="shared" ref="V67:V72" si="19">X67+Y67+Z67+AA67+AB67+AC67+AD67+AE67+AF67-W67</f>
        <v>0</v>
      </c>
      <c r="W67" s="97"/>
      <c r="X67" s="65"/>
      <c r="Y67" s="65"/>
      <c r="Z67" s="65"/>
      <c r="AA67" s="65"/>
      <c r="AB67" s="65"/>
      <c r="AC67" s="65"/>
      <c r="AD67" s="65"/>
      <c r="AE67" s="65"/>
      <c r="AF67" s="65"/>
      <c r="AG67" s="66"/>
      <c r="AH67" s="8"/>
    </row>
    <row r="68" spans="1:34" ht="19.5" customHeight="1" x14ac:dyDescent="0.2">
      <c r="A68" s="30"/>
      <c r="B68" s="54" t="s">
        <v>129</v>
      </c>
      <c r="C68" s="45" t="s">
        <v>130</v>
      </c>
      <c r="D68" s="46">
        <f t="shared" si="16"/>
        <v>0</v>
      </c>
      <c r="E68" s="47"/>
      <c r="F68" s="46">
        <f t="shared" si="17"/>
        <v>0</v>
      </c>
      <c r="G68" s="79"/>
      <c r="H68" s="48"/>
      <c r="I68" s="48"/>
      <c r="J68" s="48"/>
      <c r="K68" s="48"/>
      <c r="L68" s="48"/>
      <c r="M68" s="48"/>
      <c r="N68" s="48"/>
      <c r="O68" s="48"/>
      <c r="P68" s="48"/>
      <c r="Q68" s="49"/>
      <c r="R68" s="87" t="s">
        <v>129</v>
      </c>
      <c r="S68" s="45" t="s">
        <v>130</v>
      </c>
      <c r="T68" s="46">
        <f t="shared" si="18"/>
        <v>0</v>
      </c>
      <c r="U68" s="47"/>
      <c r="V68" s="46">
        <f t="shared" si="19"/>
        <v>0</v>
      </c>
      <c r="W68" s="79"/>
      <c r="X68" s="48"/>
      <c r="Y68" s="48"/>
      <c r="Z68" s="48"/>
      <c r="AA68" s="48"/>
      <c r="AB68" s="48"/>
      <c r="AC68" s="48"/>
      <c r="AD68" s="48"/>
      <c r="AE68" s="48"/>
      <c r="AF68" s="48"/>
      <c r="AG68" s="49"/>
      <c r="AH68" s="8"/>
    </row>
    <row r="69" spans="1:34" ht="22.5" customHeight="1" x14ac:dyDescent="0.2">
      <c r="A69" s="30"/>
      <c r="B69" s="53" t="s">
        <v>70</v>
      </c>
      <c r="C69" s="45" t="s">
        <v>131</v>
      </c>
      <c r="D69" s="46">
        <f t="shared" si="16"/>
        <v>0</v>
      </c>
      <c r="E69" s="47"/>
      <c r="F69" s="46">
        <f t="shared" si="17"/>
        <v>0</v>
      </c>
      <c r="G69" s="79"/>
      <c r="H69" s="48"/>
      <c r="I69" s="48"/>
      <c r="J69" s="48"/>
      <c r="K69" s="48"/>
      <c r="L69" s="48"/>
      <c r="M69" s="48"/>
      <c r="N69" s="48"/>
      <c r="O69" s="48"/>
      <c r="P69" s="48"/>
      <c r="Q69" s="49"/>
      <c r="R69" s="81" t="s">
        <v>70</v>
      </c>
      <c r="S69" s="45" t="s">
        <v>131</v>
      </c>
      <c r="T69" s="46">
        <f t="shared" si="18"/>
        <v>0</v>
      </c>
      <c r="U69" s="47"/>
      <c r="V69" s="46">
        <f t="shared" si="19"/>
        <v>0</v>
      </c>
      <c r="W69" s="79"/>
      <c r="X69" s="48"/>
      <c r="Y69" s="48"/>
      <c r="Z69" s="48"/>
      <c r="AA69" s="48"/>
      <c r="AB69" s="48"/>
      <c r="AC69" s="48"/>
      <c r="AD69" s="48"/>
      <c r="AE69" s="48"/>
      <c r="AF69" s="48"/>
      <c r="AG69" s="49"/>
      <c r="AH69" s="8"/>
    </row>
    <row r="70" spans="1:34" ht="20.100000000000001" customHeight="1" x14ac:dyDescent="0.2">
      <c r="A70" s="30"/>
      <c r="B70" s="99" t="s">
        <v>132</v>
      </c>
      <c r="C70" s="45" t="s">
        <v>133</v>
      </c>
      <c r="D70" s="46">
        <f t="shared" si="16"/>
        <v>0</v>
      </c>
      <c r="E70" s="47"/>
      <c r="F70" s="46">
        <f t="shared" si="17"/>
        <v>0</v>
      </c>
      <c r="G70" s="47"/>
      <c r="H70" s="48"/>
      <c r="I70" s="48"/>
      <c r="J70" s="48"/>
      <c r="K70" s="48"/>
      <c r="L70" s="48"/>
      <c r="M70" s="48"/>
      <c r="N70" s="48"/>
      <c r="O70" s="48"/>
      <c r="P70" s="48"/>
      <c r="Q70" s="49"/>
      <c r="R70" s="100" t="s">
        <v>132</v>
      </c>
      <c r="S70" s="45" t="s">
        <v>133</v>
      </c>
      <c r="T70" s="46">
        <f t="shared" si="18"/>
        <v>0</v>
      </c>
      <c r="U70" s="47"/>
      <c r="V70" s="46">
        <f t="shared" si="19"/>
        <v>0</v>
      </c>
      <c r="W70" s="47"/>
      <c r="X70" s="48"/>
      <c r="Y70" s="48"/>
      <c r="Z70" s="48"/>
      <c r="AA70" s="48"/>
      <c r="AB70" s="48"/>
      <c r="AC70" s="48"/>
      <c r="AD70" s="48"/>
      <c r="AE70" s="48"/>
      <c r="AF70" s="48"/>
      <c r="AG70" s="49"/>
      <c r="AH70" s="8"/>
    </row>
    <row r="71" spans="1:34" ht="22.5" customHeight="1" x14ac:dyDescent="0.2">
      <c r="A71" s="30"/>
      <c r="B71" s="53" t="s">
        <v>134</v>
      </c>
      <c r="C71" s="45" t="s">
        <v>135</v>
      </c>
      <c r="D71" s="46">
        <f t="shared" si="16"/>
        <v>0</v>
      </c>
      <c r="E71" s="47"/>
      <c r="F71" s="46">
        <f t="shared" si="17"/>
        <v>0</v>
      </c>
      <c r="G71" s="47"/>
      <c r="H71" s="48"/>
      <c r="I71" s="48"/>
      <c r="J71" s="48"/>
      <c r="K71" s="48"/>
      <c r="L71" s="48"/>
      <c r="M71" s="48"/>
      <c r="N71" s="48"/>
      <c r="O71" s="48"/>
      <c r="P71" s="48"/>
      <c r="Q71" s="49"/>
      <c r="R71" s="81" t="s">
        <v>134</v>
      </c>
      <c r="S71" s="45" t="s">
        <v>135</v>
      </c>
      <c r="T71" s="46">
        <f t="shared" si="18"/>
        <v>0</v>
      </c>
      <c r="U71" s="47"/>
      <c r="V71" s="46">
        <f t="shared" si="19"/>
        <v>0</v>
      </c>
      <c r="W71" s="47"/>
      <c r="X71" s="48"/>
      <c r="Y71" s="48"/>
      <c r="Z71" s="48"/>
      <c r="AA71" s="48"/>
      <c r="AB71" s="48"/>
      <c r="AC71" s="48"/>
      <c r="AD71" s="48"/>
      <c r="AE71" s="48"/>
      <c r="AF71" s="48"/>
      <c r="AG71" s="49"/>
      <c r="AH71" s="8"/>
    </row>
    <row r="72" spans="1:34" ht="19.5" customHeight="1" x14ac:dyDescent="0.2">
      <c r="A72" s="30"/>
      <c r="B72" s="54" t="s">
        <v>136</v>
      </c>
      <c r="C72" s="45" t="s">
        <v>137</v>
      </c>
      <c r="D72" s="46">
        <f t="shared" si="16"/>
        <v>0</v>
      </c>
      <c r="E72" s="47"/>
      <c r="F72" s="46">
        <f t="shared" si="17"/>
        <v>0</v>
      </c>
      <c r="G72" s="47"/>
      <c r="H72" s="48"/>
      <c r="I72" s="48"/>
      <c r="J72" s="48"/>
      <c r="K72" s="48"/>
      <c r="L72" s="48"/>
      <c r="M72" s="48"/>
      <c r="N72" s="48"/>
      <c r="O72" s="48"/>
      <c r="P72" s="48"/>
      <c r="Q72" s="49"/>
      <c r="R72" s="87" t="s">
        <v>136</v>
      </c>
      <c r="S72" s="45" t="s">
        <v>137</v>
      </c>
      <c r="T72" s="46">
        <f t="shared" si="18"/>
        <v>0</v>
      </c>
      <c r="U72" s="47"/>
      <c r="V72" s="46">
        <f t="shared" si="19"/>
        <v>0</v>
      </c>
      <c r="W72" s="47"/>
      <c r="X72" s="48"/>
      <c r="Y72" s="48"/>
      <c r="Z72" s="48"/>
      <c r="AA72" s="48"/>
      <c r="AB72" s="48"/>
      <c r="AC72" s="48"/>
      <c r="AD72" s="48"/>
      <c r="AE72" s="48"/>
      <c r="AF72" s="48"/>
      <c r="AG72" s="49"/>
      <c r="AH72" s="8"/>
    </row>
    <row r="73" spans="1:34" ht="34.5" customHeight="1" x14ac:dyDescent="0.2">
      <c r="A73" s="30"/>
      <c r="B73" s="101" t="s">
        <v>138</v>
      </c>
      <c r="C73" s="102" t="s">
        <v>139</v>
      </c>
      <c r="D73" s="46">
        <f>D44+D51+D53+D55+D57+D59+D61+D68+D70+D72</f>
        <v>853048165.93000007</v>
      </c>
      <c r="E73" s="46">
        <f>E44+E51+E53+E55+E57+E59+E61+E68+E70+E72</f>
        <v>0</v>
      </c>
      <c r="F73" s="46">
        <f t="shared" si="17"/>
        <v>853048165.92999995</v>
      </c>
      <c r="G73" s="46">
        <f t="shared" ref="G73:Q73" si="20">G44+G51+G53+G55+G57+G59+G61+G68+G70+G72</f>
        <v>19212100</v>
      </c>
      <c r="H73" s="46">
        <f t="shared" si="20"/>
        <v>0</v>
      </c>
      <c r="I73" s="46">
        <f t="shared" si="20"/>
        <v>0</v>
      </c>
      <c r="J73" s="46">
        <f t="shared" si="20"/>
        <v>0</v>
      </c>
      <c r="K73" s="46">
        <f t="shared" si="20"/>
        <v>0</v>
      </c>
      <c r="L73" s="46">
        <f t="shared" si="20"/>
        <v>0</v>
      </c>
      <c r="M73" s="46">
        <f t="shared" si="20"/>
        <v>0</v>
      </c>
      <c r="N73" s="46">
        <f t="shared" si="20"/>
        <v>780885781.27999997</v>
      </c>
      <c r="O73" s="46">
        <f t="shared" si="20"/>
        <v>53188226.269999996</v>
      </c>
      <c r="P73" s="46">
        <f t="shared" si="20"/>
        <v>38186258.379999995</v>
      </c>
      <c r="Q73" s="51">
        <f t="shared" si="20"/>
        <v>0</v>
      </c>
      <c r="R73" s="103" t="s">
        <v>138</v>
      </c>
      <c r="S73" s="102" t="s">
        <v>139</v>
      </c>
      <c r="T73" s="46">
        <f t="shared" ref="T73:AG73" si="21">T44+T51+T53+T55+T57+T59+T61+T68+T70+T72</f>
        <v>935449621.93999994</v>
      </c>
      <c r="U73" s="46">
        <f t="shared" si="21"/>
        <v>0</v>
      </c>
      <c r="V73" s="46">
        <f t="shared" si="21"/>
        <v>935449621.93999994</v>
      </c>
      <c r="W73" s="46">
        <f t="shared" si="21"/>
        <v>17839007.91</v>
      </c>
      <c r="X73" s="46">
        <f t="shared" si="21"/>
        <v>0</v>
      </c>
      <c r="Y73" s="46">
        <f t="shared" si="21"/>
        <v>0</v>
      </c>
      <c r="Z73" s="46">
        <f t="shared" si="21"/>
        <v>0</v>
      </c>
      <c r="AA73" s="46">
        <f t="shared" si="21"/>
        <v>0</v>
      </c>
      <c r="AB73" s="46">
        <f t="shared" si="21"/>
        <v>0</v>
      </c>
      <c r="AC73" s="46">
        <f t="shared" si="21"/>
        <v>0</v>
      </c>
      <c r="AD73" s="46">
        <f t="shared" si="21"/>
        <v>788522914.48000002</v>
      </c>
      <c r="AE73" s="46">
        <f t="shared" si="21"/>
        <v>120231309.87</v>
      </c>
      <c r="AF73" s="46">
        <f t="shared" si="21"/>
        <v>44534405.5</v>
      </c>
      <c r="AG73" s="51">
        <f t="shared" si="21"/>
        <v>0</v>
      </c>
      <c r="AH73" s="8"/>
    </row>
    <row r="74" spans="1:34" ht="19.5" customHeight="1" x14ac:dyDescent="0.2">
      <c r="A74" s="30"/>
      <c r="B74" s="104" t="s">
        <v>140</v>
      </c>
      <c r="C74" s="105" t="s">
        <v>141</v>
      </c>
      <c r="D74" s="106">
        <f t="shared" ref="D74:Q74" si="22">D42+D73</f>
        <v>2942156255.54</v>
      </c>
      <c r="E74" s="106">
        <f t="shared" si="22"/>
        <v>0</v>
      </c>
      <c r="F74" s="106">
        <f t="shared" si="22"/>
        <v>2942156255.54</v>
      </c>
      <c r="G74" s="106">
        <f t="shared" si="22"/>
        <v>19212100</v>
      </c>
      <c r="H74" s="106">
        <f t="shared" si="22"/>
        <v>0</v>
      </c>
      <c r="I74" s="106">
        <f t="shared" si="22"/>
        <v>0</v>
      </c>
      <c r="J74" s="106">
        <f t="shared" si="22"/>
        <v>0</v>
      </c>
      <c r="K74" s="106">
        <f t="shared" si="22"/>
        <v>0</v>
      </c>
      <c r="L74" s="106">
        <f t="shared" si="22"/>
        <v>0</v>
      </c>
      <c r="M74" s="106">
        <f t="shared" si="22"/>
        <v>0</v>
      </c>
      <c r="N74" s="106">
        <f t="shared" si="22"/>
        <v>1758995328.52</v>
      </c>
      <c r="O74" s="106">
        <f t="shared" si="22"/>
        <v>809582264.67000008</v>
      </c>
      <c r="P74" s="106">
        <f t="shared" si="22"/>
        <v>392790762.34999996</v>
      </c>
      <c r="Q74" s="107">
        <f t="shared" si="22"/>
        <v>0</v>
      </c>
      <c r="R74" s="108" t="s">
        <v>140</v>
      </c>
      <c r="S74" s="105" t="s">
        <v>141</v>
      </c>
      <c r="T74" s="106">
        <f t="shared" ref="T74:AG74" si="23">T42+T73</f>
        <v>3159756113.2000003</v>
      </c>
      <c r="U74" s="106">
        <f t="shared" si="23"/>
        <v>0</v>
      </c>
      <c r="V74" s="106">
        <f t="shared" si="23"/>
        <v>3159756113.2000003</v>
      </c>
      <c r="W74" s="106">
        <f t="shared" si="23"/>
        <v>17839007.91</v>
      </c>
      <c r="X74" s="106">
        <f t="shared" si="23"/>
        <v>0</v>
      </c>
      <c r="Y74" s="106">
        <f t="shared" si="23"/>
        <v>0</v>
      </c>
      <c r="Z74" s="106">
        <f t="shared" si="23"/>
        <v>0</v>
      </c>
      <c r="AA74" s="106">
        <f t="shared" si="23"/>
        <v>0</v>
      </c>
      <c r="AB74" s="106">
        <f t="shared" si="23"/>
        <v>0</v>
      </c>
      <c r="AC74" s="106">
        <f t="shared" si="23"/>
        <v>0</v>
      </c>
      <c r="AD74" s="106">
        <f t="shared" si="23"/>
        <v>1849483328.5100002</v>
      </c>
      <c r="AE74" s="106">
        <f t="shared" si="23"/>
        <v>890869426.67000008</v>
      </c>
      <c r="AF74" s="106">
        <f t="shared" si="23"/>
        <v>437242365.93000001</v>
      </c>
      <c r="AG74" s="107">
        <f t="shared" si="23"/>
        <v>0</v>
      </c>
      <c r="AH74" s="8"/>
    </row>
    <row r="75" spans="1:34" ht="15" customHeight="1" x14ac:dyDescent="0.2">
      <c r="B75" s="89"/>
      <c r="C75" s="90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109"/>
      <c r="S75" s="90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  <c r="AF75" s="91"/>
      <c r="AG75" s="91"/>
    </row>
    <row r="76" spans="1:34" ht="15" customHeight="1" x14ac:dyDescent="0.2">
      <c r="B76" s="93"/>
      <c r="C76" s="94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24" t="s">
        <v>142</v>
      </c>
      <c r="R76" s="93"/>
      <c r="S76" s="94"/>
      <c r="T76" s="95"/>
      <c r="U76" s="95"/>
      <c r="V76" s="95"/>
      <c r="W76" s="95"/>
      <c r="X76" s="95"/>
      <c r="Y76" s="95"/>
      <c r="Z76" s="95"/>
      <c r="AA76" s="95"/>
      <c r="AB76" s="95"/>
      <c r="AC76" s="95"/>
      <c r="AD76" s="95"/>
      <c r="AE76" s="95"/>
      <c r="AF76" s="95"/>
      <c r="AG76" s="24" t="s">
        <v>143</v>
      </c>
    </row>
    <row r="77" spans="1:34" ht="12.75" customHeight="1" x14ac:dyDescent="0.2">
      <c r="B77" s="131" t="s">
        <v>127</v>
      </c>
      <c r="C77" s="132" t="s">
        <v>28</v>
      </c>
      <c r="D77" s="135" t="s">
        <v>29</v>
      </c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6"/>
      <c r="Q77" s="136"/>
      <c r="R77" s="131" t="s">
        <v>127</v>
      </c>
      <c r="S77" s="132" t="s">
        <v>28</v>
      </c>
      <c r="T77" s="135" t="s">
        <v>30</v>
      </c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  <c r="AF77" s="136"/>
      <c r="AG77" s="136"/>
    </row>
    <row r="78" spans="1:34" ht="135" customHeight="1" x14ac:dyDescent="0.2">
      <c r="B78" s="131"/>
      <c r="C78" s="132"/>
      <c r="D78" s="26" t="s">
        <v>31</v>
      </c>
      <c r="E78" s="26" t="s">
        <v>32</v>
      </c>
      <c r="F78" s="26" t="s">
        <v>33</v>
      </c>
      <c r="G78" s="26" t="s">
        <v>34</v>
      </c>
      <c r="H78" s="26" t="s">
        <v>35</v>
      </c>
      <c r="I78" s="26" t="s">
        <v>36</v>
      </c>
      <c r="J78" s="26" t="s">
        <v>37</v>
      </c>
      <c r="K78" s="26" t="s">
        <v>38</v>
      </c>
      <c r="L78" s="26" t="s">
        <v>39</v>
      </c>
      <c r="M78" s="26" t="s">
        <v>40</v>
      </c>
      <c r="N78" s="26" t="s">
        <v>41</v>
      </c>
      <c r="O78" s="26" t="s">
        <v>42</v>
      </c>
      <c r="P78" s="26" t="s">
        <v>43</v>
      </c>
      <c r="Q78" s="27" t="s">
        <v>44</v>
      </c>
      <c r="R78" s="131"/>
      <c r="S78" s="132"/>
      <c r="T78" s="26" t="s">
        <v>31</v>
      </c>
      <c r="U78" s="26" t="s">
        <v>32</v>
      </c>
      <c r="V78" s="26" t="s">
        <v>33</v>
      </c>
      <c r="W78" s="26" t="s">
        <v>34</v>
      </c>
      <c r="X78" s="26" t="s">
        <v>35</v>
      </c>
      <c r="Y78" s="26" t="s">
        <v>36</v>
      </c>
      <c r="Z78" s="26" t="s">
        <v>37</v>
      </c>
      <c r="AA78" s="26" t="s">
        <v>38</v>
      </c>
      <c r="AB78" s="26" t="s">
        <v>39</v>
      </c>
      <c r="AC78" s="26" t="s">
        <v>40</v>
      </c>
      <c r="AD78" s="26" t="s">
        <v>41</v>
      </c>
      <c r="AE78" s="26" t="s">
        <v>42</v>
      </c>
      <c r="AF78" s="26" t="s">
        <v>43</v>
      </c>
      <c r="AG78" s="27" t="s">
        <v>44</v>
      </c>
    </row>
    <row r="79" spans="1:34" ht="13.5" customHeight="1" x14ac:dyDescent="0.2">
      <c r="B79" s="25">
        <v>1</v>
      </c>
      <c r="C79" s="28">
        <v>2</v>
      </c>
      <c r="D79" s="28">
        <v>3</v>
      </c>
      <c r="E79" s="28">
        <v>4</v>
      </c>
      <c r="F79" s="28">
        <v>5</v>
      </c>
      <c r="G79" s="28">
        <v>6</v>
      </c>
      <c r="H79" s="28">
        <v>7</v>
      </c>
      <c r="I79" s="28">
        <v>8</v>
      </c>
      <c r="J79" s="28">
        <v>9</v>
      </c>
      <c r="K79" s="28">
        <v>10</v>
      </c>
      <c r="L79" s="28">
        <v>11</v>
      </c>
      <c r="M79" s="28">
        <v>12</v>
      </c>
      <c r="N79" s="28">
        <v>13</v>
      </c>
      <c r="O79" s="28">
        <v>14</v>
      </c>
      <c r="P79" s="28">
        <v>15</v>
      </c>
      <c r="Q79" s="29">
        <v>16</v>
      </c>
      <c r="R79" s="96">
        <v>1</v>
      </c>
      <c r="S79" s="28">
        <v>2</v>
      </c>
      <c r="T79" s="28">
        <v>17</v>
      </c>
      <c r="U79" s="28">
        <v>18</v>
      </c>
      <c r="V79" s="28">
        <v>19</v>
      </c>
      <c r="W79" s="28">
        <v>20</v>
      </c>
      <c r="X79" s="28">
        <v>21</v>
      </c>
      <c r="Y79" s="28">
        <v>22</v>
      </c>
      <c r="Z79" s="28">
        <v>23</v>
      </c>
      <c r="AA79" s="28">
        <v>24</v>
      </c>
      <c r="AB79" s="28">
        <v>25</v>
      </c>
      <c r="AC79" s="28">
        <v>26</v>
      </c>
      <c r="AD79" s="28">
        <v>27</v>
      </c>
      <c r="AE79" s="28">
        <v>28</v>
      </c>
      <c r="AF79" s="28">
        <v>29</v>
      </c>
      <c r="AG79" s="29">
        <v>30</v>
      </c>
    </row>
    <row r="80" spans="1:34" ht="15" customHeight="1" x14ac:dyDescent="0.2">
      <c r="A80" s="30"/>
      <c r="B80" s="31" t="s">
        <v>144</v>
      </c>
      <c r="C80" s="32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1"/>
      <c r="R80" s="112" t="s">
        <v>144</v>
      </c>
      <c r="S80" s="32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1"/>
      <c r="AH80" s="8"/>
    </row>
    <row r="81" spans="1:34" ht="22.5" customHeight="1" x14ac:dyDescent="0.2">
      <c r="A81" s="30"/>
      <c r="B81" s="113" t="s">
        <v>145</v>
      </c>
      <c r="C81" s="39" t="s">
        <v>146</v>
      </c>
      <c r="D81" s="40">
        <f>F81+Q81-E81</f>
        <v>4468200</v>
      </c>
      <c r="E81" s="41"/>
      <c r="F81" s="40">
        <f>H81+I81+J81+K81+L81+M81+N81+O81+P81-G81</f>
        <v>4468200</v>
      </c>
      <c r="G81" s="114"/>
      <c r="H81" s="42"/>
      <c r="I81" s="42"/>
      <c r="J81" s="42"/>
      <c r="K81" s="42"/>
      <c r="L81" s="42"/>
      <c r="M81" s="42"/>
      <c r="N81" s="42">
        <v>4468200</v>
      </c>
      <c r="O81" s="42"/>
      <c r="P81" s="42"/>
      <c r="Q81" s="43"/>
      <c r="R81" s="115" t="s">
        <v>145</v>
      </c>
      <c r="S81" s="39" t="s">
        <v>146</v>
      </c>
      <c r="T81" s="40">
        <f>V81+AG81-U81</f>
        <v>10628200</v>
      </c>
      <c r="U81" s="41"/>
      <c r="V81" s="40">
        <f>X81+Y81+Z81+AA81+AB81+AC81+AD81+AE81+AF81-W81</f>
        <v>10628200</v>
      </c>
      <c r="W81" s="114"/>
      <c r="X81" s="42"/>
      <c r="Y81" s="42"/>
      <c r="Z81" s="42"/>
      <c r="AA81" s="42"/>
      <c r="AB81" s="42"/>
      <c r="AC81" s="42"/>
      <c r="AD81" s="42">
        <v>10628200</v>
      </c>
      <c r="AE81" s="42"/>
      <c r="AF81" s="42"/>
      <c r="AG81" s="43"/>
      <c r="AH81" s="8"/>
    </row>
    <row r="82" spans="1:34" ht="22.5" customHeight="1" x14ac:dyDescent="0.2">
      <c r="A82" s="30"/>
      <c r="B82" s="50" t="s">
        <v>70</v>
      </c>
      <c r="C82" s="45" t="s">
        <v>147</v>
      </c>
      <c r="D82" s="46">
        <f>F82+Q82-E82</f>
        <v>3628200</v>
      </c>
      <c r="E82" s="47"/>
      <c r="F82" s="46">
        <f>H82+I82+J82+K82+L82+M82+N82+O82+P82-G82</f>
        <v>3628200</v>
      </c>
      <c r="G82" s="79"/>
      <c r="H82" s="48"/>
      <c r="I82" s="48"/>
      <c r="J82" s="48"/>
      <c r="K82" s="48"/>
      <c r="L82" s="48"/>
      <c r="M82" s="48"/>
      <c r="N82" s="48">
        <v>3628200</v>
      </c>
      <c r="O82" s="48"/>
      <c r="P82" s="48"/>
      <c r="Q82" s="49"/>
      <c r="R82" s="82" t="s">
        <v>70</v>
      </c>
      <c r="S82" s="45" t="s">
        <v>147</v>
      </c>
      <c r="T82" s="46">
        <f>V82+AG82-U82</f>
        <v>9671560</v>
      </c>
      <c r="U82" s="47"/>
      <c r="V82" s="46">
        <f>X82+Y82+Z82+AA82+AB82+AC82+AD82+AE82+AF82-W82</f>
        <v>9671560</v>
      </c>
      <c r="W82" s="79"/>
      <c r="X82" s="48"/>
      <c r="Y82" s="48"/>
      <c r="Z82" s="48"/>
      <c r="AA82" s="48"/>
      <c r="AB82" s="48"/>
      <c r="AC82" s="48"/>
      <c r="AD82" s="48">
        <v>9671560</v>
      </c>
      <c r="AE82" s="48"/>
      <c r="AF82" s="48"/>
      <c r="AG82" s="49"/>
      <c r="AH82" s="8"/>
    </row>
    <row r="83" spans="1:34" ht="22.5" customHeight="1" x14ac:dyDescent="0.2">
      <c r="A83" s="30"/>
      <c r="B83" s="54" t="s">
        <v>148</v>
      </c>
      <c r="C83" s="45" t="s">
        <v>149</v>
      </c>
      <c r="D83" s="46">
        <f>F83+Q83-E83</f>
        <v>293523.26</v>
      </c>
      <c r="E83" s="79"/>
      <c r="F83" s="46">
        <f>H83+I83+J83+K83+L83+M83+N83+O83+P83-G83</f>
        <v>293523.26</v>
      </c>
      <c r="G83" s="79"/>
      <c r="H83" s="48"/>
      <c r="I83" s="48"/>
      <c r="J83" s="48"/>
      <c r="K83" s="48"/>
      <c r="L83" s="48"/>
      <c r="M83" s="48"/>
      <c r="N83" s="48">
        <v>15083</v>
      </c>
      <c r="O83" s="48"/>
      <c r="P83" s="48">
        <v>278440.26</v>
      </c>
      <c r="Q83" s="49"/>
      <c r="R83" s="87" t="s">
        <v>148</v>
      </c>
      <c r="S83" s="45" t="s">
        <v>149</v>
      </c>
      <c r="T83" s="46">
        <f>V83+AG83-U83</f>
        <v>388211.67</v>
      </c>
      <c r="U83" s="79"/>
      <c r="V83" s="46">
        <f>X83+Y83+Z83+AA83+AB83+AC83+AD83+AE83+AF83-W83</f>
        <v>388211.67</v>
      </c>
      <c r="W83" s="79"/>
      <c r="X83" s="48"/>
      <c r="Y83" s="48"/>
      <c r="Z83" s="48"/>
      <c r="AA83" s="48"/>
      <c r="AB83" s="48"/>
      <c r="AC83" s="48"/>
      <c r="AD83" s="48">
        <v>33458.86</v>
      </c>
      <c r="AE83" s="48"/>
      <c r="AF83" s="48">
        <v>354752.81</v>
      </c>
      <c r="AG83" s="49"/>
      <c r="AH83" s="8"/>
    </row>
    <row r="84" spans="1:34" ht="22.5" customHeight="1" x14ac:dyDescent="0.2">
      <c r="A84" s="30"/>
      <c r="B84" s="50" t="s">
        <v>150</v>
      </c>
      <c r="C84" s="45" t="s">
        <v>151</v>
      </c>
      <c r="D84" s="46">
        <f>F84+Q84-E84</f>
        <v>0</v>
      </c>
      <c r="E84" s="47"/>
      <c r="F84" s="46">
        <f>H84+I84+J84+K84+L84+M84+N84+O84+P84-G84</f>
        <v>0</v>
      </c>
      <c r="G84" s="79"/>
      <c r="H84" s="48"/>
      <c r="I84" s="48"/>
      <c r="J84" s="48"/>
      <c r="K84" s="48"/>
      <c r="L84" s="48"/>
      <c r="M84" s="48"/>
      <c r="N84" s="48"/>
      <c r="O84" s="48"/>
      <c r="P84" s="48"/>
      <c r="Q84" s="49"/>
      <c r="R84" s="82" t="s">
        <v>150</v>
      </c>
      <c r="S84" s="45" t="s">
        <v>151</v>
      </c>
      <c r="T84" s="46">
        <f>V84+AG84-U84</f>
        <v>0</v>
      </c>
      <c r="U84" s="47"/>
      <c r="V84" s="46">
        <f>X84+Y84+Z84+AA84+AB84+AC84+AD84+AE84+AF84-W84</f>
        <v>0</v>
      </c>
      <c r="W84" s="79"/>
      <c r="X84" s="48"/>
      <c r="Y84" s="48"/>
      <c r="Z84" s="48"/>
      <c r="AA84" s="48"/>
      <c r="AB84" s="48"/>
      <c r="AC84" s="48"/>
      <c r="AD84" s="48"/>
      <c r="AE84" s="48"/>
      <c r="AF84" s="48"/>
      <c r="AG84" s="49"/>
      <c r="AH84" s="8"/>
    </row>
    <row r="85" spans="1:34" ht="20.100000000000001" customHeight="1" x14ac:dyDescent="0.2">
      <c r="A85" s="30"/>
      <c r="B85" s="54" t="s">
        <v>152</v>
      </c>
      <c r="C85" s="45" t="s">
        <v>153</v>
      </c>
      <c r="D85" s="46">
        <f>F85+Q85-E85</f>
        <v>31194189.77</v>
      </c>
      <c r="E85" s="79"/>
      <c r="F85" s="46">
        <f>H85+I85+J85+K85+L85+M85+N85+O85+P85-G85</f>
        <v>31194189.77</v>
      </c>
      <c r="G85" s="79"/>
      <c r="H85" s="48"/>
      <c r="I85" s="48"/>
      <c r="J85" s="48"/>
      <c r="K85" s="48"/>
      <c r="L85" s="48"/>
      <c r="M85" s="48"/>
      <c r="N85" s="48">
        <v>30630276.059999999</v>
      </c>
      <c r="O85" s="48">
        <v>563910.68000000005</v>
      </c>
      <c r="P85" s="48">
        <v>3.03</v>
      </c>
      <c r="Q85" s="49"/>
      <c r="R85" s="87" t="s">
        <v>152</v>
      </c>
      <c r="S85" s="45" t="s">
        <v>153</v>
      </c>
      <c r="T85" s="46">
        <f>V85+AG85-U85</f>
        <v>4671078.96</v>
      </c>
      <c r="U85" s="79"/>
      <c r="V85" s="46">
        <f>X85+Y85+Z85+AA85+AB85+AC85+AD85+AE85+AF85-W85</f>
        <v>4671078.96</v>
      </c>
      <c r="W85" s="79">
        <v>192607.91</v>
      </c>
      <c r="X85" s="48"/>
      <c r="Y85" s="48"/>
      <c r="Z85" s="48"/>
      <c r="AA85" s="48"/>
      <c r="AB85" s="48"/>
      <c r="AC85" s="48"/>
      <c r="AD85" s="48">
        <v>4619355.53</v>
      </c>
      <c r="AE85" s="48">
        <v>242899.14</v>
      </c>
      <c r="AF85" s="48">
        <v>1432.2</v>
      </c>
      <c r="AG85" s="49"/>
      <c r="AH85" s="8"/>
    </row>
    <row r="86" spans="1:34" ht="19.5" customHeight="1" x14ac:dyDescent="0.2">
      <c r="A86" s="30"/>
      <c r="B86" s="54" t="s">
        <v>154</v>
      </c>
      <c r="C86" s="45" t="s">
        <v>155</v>
      </c>
      <c r="D86" s="116">
        <f>D87+D88+D89+D90+D91</f>
        <v>0</v>
      </c>
      <c r="E86" s="47"/>
      <c r="F86" s="116">
        <f>F87+F88+F89+F90+F91</f>
        <v>0</v>
      </c>
      <c r="G86" s="47"/>
      <c r="H86" s="116">
        <f t="shared" ref="H86:Q86" si="24">H87+H88+H89+H90+H91</f>
        <v>0</v>
      </c>
      <c r="I86" s="116">
        <f t="shared" si="24"/>
        <v>0</v>
      </c>
      <c r="J86" s="116">
        <f t="shared" si="24"/>
        <v>0</v>
      </c>
      <c r="K86" s="116">
        <f t="shared" si="24"/>
        <v>0</v>
      </c>
      <c r="L86" s="116">
        <f t="shared" si="24"/>
        <v>0</v>
      </c>
      <c r="M86" s="116">
        <f t="shared" si="24"/>
        <v>0</v>
      </c>
      <c r="N86" s="116">
        <f t="shared" si="24"/>
        <v>0</v>
      </c>
      <c r="O86" s="116">
        <f t="shared" si="24"/>
        <v>0</v>
      </c>
      <c r="P86" s="116">
        <f t="shared" si="24"/>
        <v>0</v>
      </c>
      <c r="Q86" s="117">
        <f t="shared" si="24"/>
        <v>0</v>
      </c>
      <c r="R86" s="87" t="s">
        <v>154</v>
      </c>
      <c r="S86" s="45" t="s">
        <v>155</v>
      </c>
      <c r="T86" s="116">
        <f>T87+T88+T89+T90+T91</f>
        <v>0</v>
      </c>
      <c r="U86" s="47"/>
      <c r="V86" s="116">
        <f>V87+V88+V89+V90+V91</f>
        <v>0</v>
      </c>
      <c r="W86" s="47"/>
      <c r="X86" s="116">
        <f t="shared" ref="X86:AG86" si="25">X87+X88+X89+X90+X91</f>
        <v>0</v>
      </c>
      <c r="Y86" s="116">
        <f t="shared" si="25"/>
        <v>0</v>
      </c>
      <c r="Z86" s="116">
        <f t="shared" si="25"/>
        <v>0</v>
      </c>
      <c r="AA86" s="116">
        <f t="shared" si="25"/>
        <v>0</v>
      </c>
      <c r="AB86" s="116">
        <f t="shared" si="25"/>
        <v>0</v>
      </c>
      <c r="AC86" s="116">
        <f t="shared" si="25"/>
        <v>0</v>
      </c>
      <c r="AD86" s="116">
        <f t="shared" si="25"/>
        <v>0</v>
      </c>
      <c r="AE86" s="116">
        <f t="shared" si="25"/>
        <v>0</v>
      </c>
      <c r="AF86" s="116">
        <f t="shared" si="25"/>
        <v>0</v>
      </c>
      <c r="AG86" s="117">
        <f t="shared" si="25"/>
        <v>0</v>
      </c>
      <c r="AH86" s="8"/>
    </row>
    <row r="87" spans="1:34" ht="33.75" customHeight="1" x14ac:dyDescent="0.2">
      <c r="A87" s="30"/>
      <c r="B87" s="50" t="s">
        <v>156</v>
      </c>
      <c r="C87" s="45" t="s">
        <v>157</v>
      </c>
      <c r="D87" s="46">
        <f t="shared" ref="D87:D95" si="26">F87+Q87-E87</f>
        <v>0</v>
      </c>
      <c r="E87" s="47"/>
      <c r="F87" s="46">
        <f t="shared" ref="F87:F95" si="27">H87+I87+J87+K87+L87+M87+N87+O87+P87-G87</f>
        <v>0</v>
      </c>
      <c r="G87" s="47"/>
      <c r="H87" s="48"/>
      <c r="I87" s="48"/>
      <c r="J87" s="48"/>
      <c r="K87" s="48"/>
      <c r="L87" s="48"/>
      <c r="M87" s="48"/>
      <c r="N87" s="48"/>
      <c r="O87" s="48"/>
      <c r="P87" s="48"/>
      <c r="Q87" s="49"/>
      <c r="R87" s="82" t="s">
        <v>156</v>
      </c>
      <c r="S87" s="45" t="s">
        <v>157</v>
      </c>
      <c r="T87" s="46">
        <f t="shared" ref="T87:T95" si="28">V87+AG87-U87</f>
        <v>0</v>
      </c>
      <c r="U87" s="47"/>
      <c r="V87" s="46">
        <f t="shared" ref="V87:V95" si="29">X87+Y87+Z87+AA87+AB87+AC87+AD87+AE87+AF87-W87</f>
        <v>0</v>
      </c>
      <c r="W87" s="47"/>
      <c r="X87" s="48"/>
      <c r="Y87" s="48"/>
      <c r="Z87" s="48"/>
      <c r="AA87" s="48"/>
      <c r="AB87" s="48"/>
      <c r="AC87" s="48"/>
      <c r="AD87" s="48"/>
      <c r="AE87" s="48"/>
      <c r="AF87" s="48"/>
      <c r="AG87" s="49"/>
      <c r="AH87" s="8"/>
    </row>
    <row r="88" spans="1:34" ht="20.45" customHeight="1" x14ac:dyDescent="0.2">
      <c r="A88" s="30"/>
      <c r="B88" s="50" t="s">
        <v>158</v>
      </c>
      <c r="C88" s="45" t="s">
        <v>159</v>
      </c>
      <c r="D88" s="46">
        <f t="shared" si="26"/>
        <v>0</v>
      </c>
      <c r="E88" s="47"/>
      <c r="F88" s="46">
        <f t="shared" si="27"/>
        <v>0</v>
      </c>
      <c r="G88" s="47"/>
      <c r="H88" s="48"/>
      <c r="I88" s="48"/>
      <c r="J88" s="48"/>
      <c r="K88" s="48"/>
      <c r="L88" s="48"/>
      <c r="M88" s="48"/>
      <c r="N88" s="48"/>
      <c r="O88" s="48"/>
      <c r="P88" s="48"/>
      <c r="Q88" s="49"/>
      <c r="R88" s="82" t="s">
        <v>158</v>
      </c>
      <c r="S88" s="45" t="s">
        <v>159</v>
      </c>
      <c r="T88" s="46">
        <f t="shared" si="28"/>
        <v>0</v>
      </c>
      <c r="U88" s="47"/>
      <c r="V88" s="46">
        <f t="shared" si="29"/>
        <v>0</v>
      </c>
      <c r="W88" s="47"/>
      <c r="X88" s="48"/>
      <c r="Y88" s="48"/>
      <c r="Z88" s="48"/>
      <c r="AA88" s="48"/>
      <c r="AB88" s="48"/>
      <c r="AC88" s="48"/>
      <c r="AD88" s="48"/>
      <c r="AE88" s="48"/>
      <c r="AF88" s="48"/>
      <c r="AG88" s="49"/>
      <c r="AH88" s="8"/>
    </row>
    <row r="89" spans="1:34" ht="20.45" customHeight="1" x14ac:dyDescent="0.2">
      <c r="A89" s="30"/>
      <c r="B89" s="50" t="s">
        <v>160</v>
      </c>
      <c r="C89" s="45" t="s">
        <v>161</v>
      </c>
      <c r="D89" s="46">
        <f t="shared" si="26"/>
        <v>0</v>
      </c>
      <c r="E89" s="47"/>
      <c r="F89" s="46">
        <f t="shared" si="27"/>
        <v>0</v>
      </c>
      <c r="G89" s="47"/>
      <c r="H89" s="48"/>
      <c r="I89" s="48"/>
      <c r="J89" s="48"/>
      <c r="K89" s="48"/>
      <c r="L89" s="48"/>
      <c r="M89" s="48"/>
      <c r="N89" s="48"/>
      <c r="O89" s="48"/>
      <c r="P89" s="48"/>
      <c r="Q89" s="49"/>
      <c r="R89" s="82" t="s">
        <v>160</v>
      </c>
      <c r="S89" s="45" t="s">
        <v>161</v>
      </c>
      <c r="T89" s="46">
        <f t="shared" si="28"/>
        <v>0</v>
      </c>
      <c r="U89" s="47"/>
      <c r="V89" s="46">
        <f t="shared" si="29"/>
        <v>0</v>
      </c>
      <c r="W89" s="47"/>
      <c r="X89" s="48"/>
      <c r="Y89" s="48"/>
      <c r="Z89" s="48"/>
      <c r="AA89" s="48"/>
      <c r="AB89" s="48"/>
      <c r="AC89" s="48"/>
      <c r="AD89" s="48"/>
      <c r="AE89" s="48"/>
      <c r="AF89" s="48"/>
      <c r="AG89" s="49"/>
      <c r="AH89" s="8"/>
    </row>
    <row r="90" spans="1:34" ht="20.45" customHeight="1" x14ac:dyDescent="0.2">
      <c r="A90" s="30"/>
      <c r="B90" s="50" t="s">
        <v>162</v>
      </c>
      <c r="C90" s="45" t="s">
        <v>163</v>
      </c>
      <c r="D90" s="46">
        <f t="shared" si="26"/>
        <v>0</v>
      </c>
      <c r="E90" s="47"/>
      <c r="F90" s="46">
        <f t="shared" si="27"/>
        <v>0</v>
      </c>
      <c r="G90" s="47"/>
      <c r="H90" s="48"/>
      <c r="I90" s="48"/>
      <c r="J90" s="48"/>
      <c r="K90" s="48"/>
      <c r="L90" s="48"/>
      <c r="M90" s="48"/>
      <c r="N90" s="48"/>
      <c r="O90" s="48"/>
      <c r="P90" s="48"/>
      <c r="Q90" s="49"/>
      <c r="R90" s="82" t="s">
        <v>162</v>
      </c>
      <c r="S90" s="45" t="s">
        <v>163</v>
      </c>
      <c r="T90" s="46">
        <f t="shared" si="28"/>
        <v>0</v>
      </c>
      <c r="U90" s="47"/>
      <c r="V90" s="46">
        <f t="shared" si="29"/>
        <v>0</v>
      </c>
      <c r="W90" s="47"/>
      <c r="X90" s="48"/>
      <c r="Y90" s="48"/>
      <c r="Z90" s="48"/>
      <c r="AA90" s="48"/>
      <c r="AB90" s="48"/>
      <c r="AC90" s="48"/>
      <c r="AD90" s="48"/>
      <c r="AE90" s="48"/>
      <c r="AF90" s="48"/>
      <c r="AG90" s="49"/>
      <c r="AH90" s="8"/>
    </row>
    <row r="91" spans="1:34" ht="22.5" customHeight="1" x14ac:dyDescent="0.2">
      <c r="A91" s="30"/>
      <c r="B91" s="50" t="s">
        <v>164</v>
      </c>
      <c r="C91" s="45" t="s">
        <v>165</v>
      </c>
      <c r="D91" s="46">
        <f t="shared" si="26"/>
        <v>0</v>
      </c>
      <c r="E91" s="47"/>
      <c r="F91" s="46">
        <f t="shared" si="27"/>
        <v>0</v>
      </c>
      <c r="G91" s="47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50" t="s">
        <v>164</v>
      </c>
      <c r="S91" s="45" t="s">
        <v>165</v>
      </c>
      <c r="T91" s="46">
        <f t="shared" si="28"/>
        <v>0</v>
      </c>
      <c r="U91" s="47"/>
      <c r="V91" s="46">
        <f t="shared" si="29"/>
        <v>0</v>
      </c>
      <c r="W91" s="47"/>
      <c r="X91" s="48"/>
      <c r="Y91" s="48"/>
      <c r="Z91" s="48"/>
      <c r="AA91" s="48"/>
      <c r="AB91" s="48"/>
      <c r="AC91" s="48"/>
      <c r="AD91" s="48"/>
      <c r="AE91" s="48"/>
      <c r="AF91" s="48"/>
      <c r="AG91" s="49"/>
      <c r="AH91" s="8"/>
    </row>
    <row r="92" spans="1:34" ht="22.5" customHeight="1" x14ac:dyDescent="0.2">
      <c r="A92" s="30"/>
      <c r="B92" s="99" t="s">
        <v>166</v>
      </c>
      <c r="C92" s="45" t="s">
        <v>167</v>
      </c>
      <c r="D92" s="46">
        <f t="shared" si="26"/>
        <v>786789.95</v>
      </c>
      <c r="E92" s="79"/>
      <c r="F92" s="46">
        <f t="shared" si="27"/>
        <v>786789.95</v>
      </c>
      <c r="G92" s="79"/>
      <c r="H92" s="48"/>
      <c r="I92" s="48"/>
      <c r="J92" s="48"/>
      <c r="K92" s="48"/>
      <c r="L92" s="48"/>
      <c r="M92" s="48"/>
      <c r="N92" s="48">
        <v>2637.32</v>
      </c>
      <c r="O92" s="48">
        <v>364062.74</v>
      </c>
      <c r="P92" s="48">
        <v>420089.89</v>
      </c>
      <c r="Q92" s="49"/>
      <c r="R92" s="100" t="s">
        <v>166</v>
      </c>
      <c r="S92" s="45" t="s">
        <v>167</v>
      </c>
      <c r="T92" s="46">
        <f t="shared" si="28"/>
        <v>724250.52</v>
      </c>
      <c r="U92" s="79"/>
      <c r="V92" s="46">
        <f t="shared" si="29"/>
        <v>724250.52</v>
      </c>
      <c r="W92" s="79"/>
      <c r="X92" s="48"/>
      <c r="Y92" s="48"/>
      <c r="Z92" s="48"/>
      <c r="AA92" s="48"/>
      <c r="AB92" s="48"/>
      <c r="AC92" s="48"/>
      <c r="AD92" s="48">
        <v>2637.32</v>
      </c>
      <c r="AE92" s="48">
        <v>335177.34999999998</v>
      </c>
      <c r="AF92" s="48">
        <v>386435.85</v>
      </c>
      <c r="AG92" s="49"/>
      <c r="AH92" s="8"/>
    </row>
    <row r="93" spans="1:34" ht="24.75" customHeight="1" x14ac:dyDescent="0.2">
      <c r="A93" s="30"/>
      <c r="B93" s="50" t="s">
        <v>150</v>
      </c>
      <c r="C93" s="45" t="s">
        <v>168</v>
      </c>
      <c r="D93" s="46">
        <f t="shared" si="26"/>
        <v>0</v>
      </c>
      <c r="E93" s="79"/>
      <c r="F93" s="46">
        <f t="shared" si="27"/>
        <v>0</v>
      </c>
      <c r="G93" s="79"/>
      <c r="H93" s="48"/>
      <c r="I93" s="48"/>
      <c r="J93" s="48"/>
      <c r="K93" s="48"/>
      <c r="L93" s="48"/>
      <c r="M93" s="48"/>
      <c r="N93" s="48"/>
      <c r="O93" s="48"/>
      <c r="P93" s="48"/>
      <c r="Q93" s="49"/>
      <c r="R93" s="82" t="s">
        <v>150</v>
      </c>
      <c r="S93" s="45" t="s">
        <v>168</v>
      </c>
      <c r="T93" s="46">
        <f t="shared" si="28"/>
        <v>0</v>
      </c>
      <c r="U93" s="79"/>
      <c r="V93" s="46">
        <f t="shared" si="29"/>
        <v>0</v>
      </c>
      <c r="W93" s="79"/>
      <c r="X93" s="48"/>
      <c r="Y93" s="48"/>
      <c r="Z93" s="48"/>
      <c r="AA93" s="48"/>
      <c r="AB93" s="48"/>
      <c r="AC93" s="48"/>
      <c r="AD93" s="48"/>
      <c r="AE93" s="48"/>
      <c r="AF93" s="48"/>
      <c r="AG93" s="49"/>
      <c r="AH93" s="8"/>
    </row>
    <row r="94" spans="1:34" ht="20.45" customHeight="1" x14ac:dyDescent="0.2">
      <c r="A94" s="30"/>
      <c r="B94" s="54" t="s">
        <v>169</v>
      </c>
      <c r="C94" s="45" t="s">
        <v>170</v>
      </c>
      <c r="D94" s="46">
        <f t="shared" si="26"/>
        <v>269044924.31999999</v>
      </c>
      <c r="E94" s="79"/>
      <c r="F94" s="46">
        <f t="shared" si="27"/>
        <v>269044924.31999999</v>
      </c>
      <c r="G94" s="79">
        <v>19212100</v>
      </c>
      <c r="H94" s="48"/>
      <c r="I94" s="48"/>
      <c r="J94" s="48"/>
      <c r="K94" s="48"/>
      <c r="L94" s="48"/>
      <c r="M94" s="48"/>
      <c r="N94" s="48">
        <v>260065699</v>
      </c>
      <c r="O94" s="48">
        <v>49981.2</v>
      </c>
      <c r="P94" s="48">
        <v>28141344.120000001</v>
      </c>
      <c r="Q94" s="49"/>
      <c r="R94" s="87" t="s">
        <v>169</v>
      </c>
      <c r="S94" s="45" t="s">
        <v>170</v>
      </c>
      <c r="T94" s="46">
        <f t="shared" si="28"/>
        <v>347269140.75</v>
      </c>
      <c r="U94" s="79"/>
      <c r="V94" s="46">
        <f t="shared" si="29"/>
        <v>347269140.75</v>
      </c>
      <c r="W94" s="79">
        <v>17646400</v>
      </c>
      <c r="X94" s="48"/>
      <c r="Y94" s="48"/>
      <c r="Z94" s="48"/>
      <c r="AA94" s="48"/>
      <c r="AB94" s="48"/>
      <c r="AC94" s="48"/>
      <c r="AD94" s="48">
        <v>344064481</v>
      </c>
      <c r="AE94" s="48">
        <v>89327</v>
      </c>
      <c r="AF94" s="48">
        <v>20761732.75</v>
      </c>
      <c r="AG94" s="49"/>
      <c r="AH94" s="8"/>
    </row>
    <row r="95" spans="1:34" ht="20.45" customHeight="1" x14ac:dyDescent="0.2">
      <c r="A95" s="30"/>
      <c r="B95" s="54" t="s">
        <v>171</v>
      </c>
      <c r="C95" s="45" t="s">
        <v>172</v>
      </c>
      <c r="D95" s="46">
        <f t="shared" si="26"/>
        <v>3802561.33</v>
      </c>
      <c r="E95" s="47"/>
      <c r="F95" s="46">
        <f t="shared" si="27"/>
        <v>3802561.33</v>
      </c>
      <c r="G95" s="47"/>
      <c r="H95" s="48"/>
      <c r="I95" s="48"/>
      <c r="J95" s="48"/>
      <c r="K95" s="48"/>
      <c r="L95" s="48"/>
      <c r="M95" s="48"/>
      <c r="N95" s="48">
        <v>3415534.21</v>
      </c>
      <c r="O95" s="48"/>
      <c r="P95" s="48">
        <v>387027.12</v>
      </c>
      <c r="Q95" s="49"/>
      <c r="R95" s="87" t="s">
        <v>171</v>
      </c>
      <c r="S95" s="45" t="s">
        <v>172</v>
      </c>
      <c r="T95" s="46">
        <f t="shared" si="28"/>
        <v>2797177.27</v>
      </c>
      <c r="U95" s="47"/>
      <c r="V95" s="46">
        <f t="shared" si="29"/>
        <v>2797177.27</v>
      </c>
      <c r="W95" s="47"/>
      <c r="X95" s="48"/>
      <c r="Y95" s="48"/>
      <c r="Z95" s="48"/>
      <c r="AA95" s="48"/>
      <c r="AB95" s="48"/>
      <c r="AC95" s="48"/>
      <c r="AD95" s="48">
        <v>2274774.54</v>
      </c>
      <c r="AE95" s="48"/>
      <c r="AF95" s="48">
        <v>522402.73</v>
      </c>
      <c r="AG95" s="49"/>
      <c r="AH95" s="8"/>
    </row>
    <row r="96" spans="1:34" ht="22.5" customHeight="1" x14ac:dyDescent="0.2">
      <c r="A96" s="30"/>
      <c r="B96" s="118" t="s">
        <v>173</v>
      </c>
      <c r="C96" s="68" t="s">
        <v>174</v>
      </c>
      <c r="D96" s="69">
        <f t="shared" ref="D96:Q96" si="30">D81+D83+D85+D86+D92+D94+D95</f>
        <v>309590188.63</v>
      </c>
      <c r="E96" s="69">
        <f t="shared" si="30"/>
        <v>0</v>
      </c>
      <c r="F96" s="69">
        <f t="shared" si="30"/>
        <v>309590188.63</v>
      </c>
      <c r="G96" s="69">
        <f t="shared" si="30"/>
        <v>19212100</v>
      </c>
      <c r="H96" s="69">
        <f t="shared" si="30"/>
        <v>0</v>
      </c>
      <c r="I96" s="69">
        <f t="shared" si="30"/>
        <v>0</v>
      </c>
      <c r="J96" s="69">
        <f t="shared" si="30"/>
        <v>0</v>
      </c>
      <c r="K96" s="69">
        <f t="shared" si="30"/>
        <v>0</v>
      </c>
      <c r="L96" s="69">
        <f t="shared" si="30"/>
        <v>0</v>
      </c>
      <c r="M96" s="69">
        <f t="shared" si="30"/>
        <v>0</v>
      </c>
      <c r="N96" s="69">
        <f t="shared" si="30"/>
        <v>298597429.58999997</v>
      </c>
      <c r="O96" s="69">
        <f t="shared" si="30"/>
        <v>977954.62</v>
      </c>
      <c r="P96" s="69">
        <f t="shared" si="30"/>
        <v>29226904.420000002</v>
      </c>
      <c r="Q96" s="71">
        <f t="shared" si="30"/>
        <v>0</v>
      </c>
      <c r="R96" s="119" t="s">
        <v>173</v>
      </c>
      <c r="S96" s="68" t="s">
        <v>174</v>
      </c>
      <c r="T96" s="69">
        <f t="shared" ref="T96:AG96" si="31">T81+T83+T85+T86+T92+T94+T95</f>
        <v>366478059.16999996</v>
      </c>
      <c r="U96" s="69">
        <f t="shared" si="31"/>
        <v>0</v>
      </c>
      <c r="V96" s="69">
        <f t="shared" si="31"/>
        <v>366478059.16999996</v>
      </c>
      <c r="W96" s="69">
        <f t="shared" si="31"/>
        <v>17839007.91</v>
      </c>
      <c r="X96" s="69">
        <f t="shared" si="31"/>
        <v>0</v>
      </c>
      <c r="Y96" s="69">
        <f t="shared" si="31"/>
        <v>0</v>
      </c>
      <c r="Z96" s="69">
        <f t="shared" si="31"/>
        <v>0</v>
      </c>
      <c r="AA96" s="69">
        <f t="shared" si="31"/>
        <v>0</v>
      </c>
      <c r="AB96" s="69">
        <f t="shared" si="31"/>
        <v>0</v>
      </c>
      <c r="AC96" s="69">
        <f t="shared" si="31"/>
        <v>0</v>
      </c>
      <c r="AD96" s="69">
        <f t="shared" si="31"/>
        <v>361622907.25</v>
      </c>
      <c r="AE96" s="69">
        <f t="shared" si="31"/>
        <v>667403.49</v>
      </c>
      <c r="AF96" s="69">
        <f t="shared" si="31"/>
        <v>22026756.34</v>
      </c>
      <c r="AG96" s="71">
        <f t="shared" si="31"/>
        <v>0</v>
      </c>
      <c r="AH96" s="8"/>
    </row>
    <row r="97" spans="1:34" ht="15" customHeight="1" x14ac:dyDescent="0.2">
      <c r="A97" s="30"/>
      <c r="B97" s="31" t="s">
        <v>175</v>
      </c>
      <c r="C97" s="120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2"/>
      <c r="R97" s="35" t="s">
        <v>175</v>
      </c>
      <c r="S97" s="120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2"/>
      <c r="AH97" s="8"/>
    </row>
    <row r="98" spans="1:34" ht="19.5" customHeight="1" x14ac:dyDescent="0.2">
      <c r="A98" s="30"/>
      <c r="B98" s="123" t="s">
        <v>176</v>
      </c>
      <c r="C98" s="39" t="s">
        <v>177</v>
      </c>
      <c r="D98" s="40">
        <f>D99+D100</f>
        <v>2632566066.9099998</v>
      </c>
      <c r="E98" s="41"/>
      <c r="F98" s="40">
        <f>F99+F100</f>
        <v>2632566066.9099998</v>
      </c>
      <c r="G98" s="41"/>
      <c r="H98" s="40">
        <f t="shared" ref="H98:Q98" si="32">H99+H100</f>
        <v>0</v>
      </c>
      <c r="I98" s="40">
        <f t="shared" si="32"/>
        <v>0</v>
      </c>
      <c r="J98" s="40">
        <f t="shared" si="32"/>
        <v>0</v>
      </c>
      <c r="K98" s="40">
        <f t="shared" si="32"/>
        <v>0</v>
      </c>
      <c r="L98" s="40">
        <f t="shared" si="32"/>
        <v>0</v>
      </c>
      <c r="M98" s="40">
        <f t="shared" si="32"/>
        <v>0</v>
      </c>
      <c r="N98" s="40">
        <f t="shared" si="32"/>
        <v>1460397898.9300001</v>
      </c>
      <c r="O98" s="40">
        <f t="shared" si="32"/>
        <v>808604310.04999995</v>
      </c>
      <c r="P98" s="40">
        <f t="shared" si="32"/>
        <v>363563857.93000001</v>
      </c>
      <c r="Q98" s="77">
        <f t="shared" si="32"/>
        <v>0</v>
      </c>
      <c r="R98" s="124" t="s">
        <v>176</v>
      </c>
      <c r="S98" s="39" t="s">
        <v>177</v>
      </c>
      <c r="T98" s="40">
        <f>T99+T100</f>
        <v>2793278054.0299997</v>
      </c>
      <c r="U98" s="41"/>
      <c r="V98" s="40">
        <f>V99+V100</f>
        <v>2793278054.0299997</v>
      </c>
      <c r="W98" s="41"/>
      <c r="X98" s="40">
        <f t="shared" ref="X98:AG98" si="33">X99+X100</f>
        <v>0</v>
      </c>
      <c r="Y98" s="40">
        <f t="shared" si="33"/>
        <v>0</v>
      </c>
      <c r="Z98" s="40">
        <f t="shared" si="33"/>
        <v>0</v>
      </c>
      <c r="AA98" s="40">
        <f t="shared" si="33"/>
        <v>0</v>
      </c>
      <c r="AB98" s="40">
        <f t="shared" si="33"/>
        <v>0</v>
      </c>
      <c r="AC98" s="40">
        <f t="shared" si="33"/>
        <v>0</v>
      </c>
      <c r="AD98" s="40">
        <f t="shared" si="33"/>
        <v>1487860421.26</v>
      </c>
      <c r="AE98" s="40">
        <f t="shared" si="33"/>
        <v>890202023.17999995</v>
      </c>
      <c r="AF98" s="40">
        <f t="shared" si="33"/>
        <v>415215609.58999997</v>
      </c>
      <c r="AG98" s="77">
        <f t="shared" si="33"/>
        <v>0</v>
      </c>
      <c r="AH98" s="8"/>
    </row>
    <row r="99" spans="1:34" ht="20.100000000000001" customHeight="1" x14ac:dyDescent="0.2">
      <c r="A99" s="30"/>
      <c r="B99" s="54" t="s">
        <v>178</v>
      </c>
      <c r="C99" s="45" t="s">
        <v>179</v>
      </c>
      <c r="D99" s="46">
        <f>F99+Q99-E99</f>
        <v>2545661846.21</v>
      </c>
      <c r="E99" s="47"/>
      <c r="F99" s="46">
        <f>H99+I99+J99+K99+L99+M99+N99+O99+P99-G99</f>
        <v>2545661846.21</v>
      </c>
      <c r="G99" s="47"/>
      <c r="H99" s="48"/>
      <c r="I99" s="48"/>
      <c r="J99" s="48"/>
      <c r="K99" s="48"/>
      <c r="L99" s="48"/>
      <c r="M99" s="48"/>
      <c r="N99" s="48">
        <v>1393900504.25</v>
      </c>
      <c r="O99" s="48">
        <v>794254738.29999995</v>
      </c>
      <c r="P99" s="48">
        <v>357506603.66000003</v>
      </c>
      <c r="Q99" s="49"/>
      <c r="R99" s="87" t="s">
        <v>178</v>
      </c>
      <c r="S99" s="45" t="s">
        <v>179</v>
      </c>
      <c r="T99" s="46">
        <f>V99+AG99-U99</f>
        <v>2737360113.4099998</v>
      </c>
      <c r="U99" s="47"/>
      <c r="V99" s="46">
        <f>X99+Y99+Z99+AA99+AB99+AC99+AD99+AE99+AF99-W99</f>
        <v>2737360113.4099998</v>
      </c>
      <c r="W99" s="47"/>
      <c r="X99" s="48"/>
      <c r="Y99" s="48"/>
      <c r="Z99" s="48"/>
      <c r="AA99" s="48"/>
      <c r="AB99" s="48"/>
      <c r="AC99" s="48"/>
      <c r="AD99" s="48">
        <v>1461411498.0899999</v>
      </c>
      <c r="AE99" s="48">
        <v>880891461.63</v>
      </c>
      <c r="AF99" s="48">
        <v>395057153.69</v>
      </c>
      <c r="AG99" s="49"/>
      <c r="AH99" s="8"/>
    </row>
    <row r="100" spans="1:34" ht="19.5" customHeight="1" x14ac:dyDescent="0.2">
      <c r="A100" s="30"/>
      <c r="B100" s="54" t="s">
        <v>180</v>
      </c>
      <c r="C100" s="45" t="s">
        <v>181</v>
      </c>
      <c r="D100" s="46">
        <f>F100+Q100-E100</f>
        <v>86904220.700000003</v>
      </c>
      <c r="E100" s="47"/>
      <c r="F100" s="46">
        <f>H100+I100+J100+K100+L100+M100+N100+O100+P100-G100</f>
        <v>86904220.700000003</v>
      </c>
      <c r="G100" s="47"/>
      <c r="H100" s="48"/>
      <c r="I100" s="48"/>
      <c r="J100" s="48"/>
      <c r="K100" s="48"/>
      <c r="L100" s="48"/>
      <c r="M100" s="48"/>
      <c r="N100" s="48">
        <v>66497394.68</v>
      </c>
      <c r="O100" s="48">
        <v>14349571.75</v>
      </c>
      <c r="P100" s="48">
        <v>6057254.2699999996</v>
      </c>
      <c r="Q100" s="49"/>
      <c r="R100" s="87" t="s">
        <v>180</v>
      </c>
      <c r="S100" s="45" t="s">
        <v>181</v>
      </c>
      <c r="T100" s="46">
        <f>V100+AG100-U100</f>
        <v>55917940.619999997</v>
      </c>
      <c r="U100" s="47"/>
      <c r="V100" s="46">
        <f>X100+Y100+Z100+AA100+AB100+AC100+AD100+AE100+AF100-W100</f>
        <v>55917940.619999997</v>
      </c>
      <c r="W100" s="47"/>
      <c r="X100" s="48"/>
      <c r="Y100" s="48"/>
      <c r="Z100" s="48"/>
      <c r="AA100" s="48"/>
      <c r="AB100" s="48"/>
      <c r="AC100" s="48"/>
      <c r="AD100" s="48">
        <v>26448923.170000002</v>
      </c>
      <c r="AE100" s="48">
        <v>9310561.5500000007</v>
      </c>
      <c r="AF100" s="48">
        <v>20158455.899999999</v>
      </c>
      <c r="AG100" s="49"/>
      <c r="AH100" s="8"/>
    </row>
    <row r="101" spans="1:34" ht="19.5" customHeight="1" x14ac:dyDescent="0.2">
      <c r="A101" s="30"/>
      <c r="B101" s="104" t="s">
        <v>182</v>
      </c>
      <c r="C101" s="105" t="s">
        <v>183</v>
      </c>
      <c r="D101" s="106">
        <f t="shared" ref="D101:Q101" si="34">D96+D98</f>
        <v>2942156255.54</v>
      </c>
      <c r="E101" s="106">
        <f t="shared" si="34"/>
        <v>0</v>
      </c>
      <c r="F101" s="106">
        <f t="shared" si="34"/>
        <v>2942156255.54</v>
      </c>
      <c r="G101" s="106">
        <f t="shared" si="34"/>
        <v>19212100</v>
      </c>
      <c r="H101" s="106">
        <f t="shared" si="34"/>
        <v>0</v>
      </c>
      <c r="I101" s="106">
        <f t="shared" si="34"/>
        <v>0</v>
      </c>
      <c r="J101" s="106">
        <f t="shared" si="34"/>
        <v>0</v>
      </c>
      <c r="K101" s="106">
        <f t="shared" si="34"/>
        <v>0</v>
      </c>
      <c r="L101" s="106">
        <f t="shared" si="34"/>
        <v>0</v>
      </c>
      <c r="M101" s="106">
        <f t="shared" si="34"/>
        <v>0</v>
      </c>
      <c r="N101" s="106">
        <f t="shared" si="34"/>
        <v>1758995328.52</v>
      </c>
      <c r="O101" s="106">
        <f t="shared" si="34"/>
        <v>809582264.66999996</v>
      </c>
      <c r="P101" s="106">
        <f t="shared" si="34"/>
        <v>392790762.35000002</v>
      </c>
      <c r="Q101" s="107">
        <f t="shared" si="34"/>
        <v>0</v>
      </c>
      <c r="R101" s="108" t="s">
        <v>182</v>
      </c>
      <c r="S101" s="105" t="s">
        <v>183</v>
      </c>
      <c r="T101" s="106">
        <f t="shared" ref="T101:AG101" si="35">T96+T98</f>
        <v>3159756113.1999998</v>
      </c>
      <c r="U101" s="106">
        <f t="shared" si="35"/>
        <v>0</v>
      </c>
      <c r="V101" s="106">
        <f t="shared" si="35"/>
        <v>3159756113.1999998</v>
      </c>
      <c r="W101" s="106">
        <f t="shared" si="35"/>
        <v>17839007.91</v>
      </c>
      <c r="X101" s="106">
        <f t="shared" si="35"/>
        <v>0</v>
      </c>
      <c r="Y101" s="106">
        <f t="shared" si="35"/>
        <v>0</v>
      </c>
      <c r="Z101" s="106">
        <f t="shared" si="35"/>
        <v>0</v>
      </c>
      <c r="AA101" s="106">
        <f t="shared" si="35"/>
        <v>0</v>
      </c>
      <c r="AB101" s="106">
        <f t="shared" si="35"/>
        <v>0</v>
      </c>
      <c r="AC101" s="106">
        <f t="shared" si="35"/>
        <v>0</v>
      </c>
      <c r="AD101" s="106">
        <f t="shared" si="35"/>
        <v>1849483328.51</v>
      </c>
      <c r="AE101" s="106">
        <f t="shared" si="35"/>
        <v>890869426.66999996</v>
      </c>
      <c r="AF101" s="106">
        <f t="shared" si="35"/>
        <v>437242365.92999995</v>
      </c>
      <c r="AG101" s="107">
        <f t="shared" si="35"/>
        <v>0</v>
      </c>
      <c r="AH101" s="8"/>
    </row>
    <row r="102" spans="1:34" ht="15" customHeight="1" x14ac:dyDescent="0.2">
      <c r="B102" s="125"/>
      <c r="C102" s="126"/>
      <c r="D102" s="126"/>
      <c r="E102" s="126"/>
      <c r="F102" s="126"/>
      <c r="G102" s="126"/>
      <c r="H102" s="126"/>
      <c r="I102" s="126"/>
      <c r="J102" s="126"/>
      <c r="K102" s="126"/>
      <c r="L102" s="126"/>
      <c r="M102" s="126"/>
      <c r="N102" s="126"/>
      <c r="O102" s="126"/>
      <c r="P102" s="126"/>
      <c r="Q102" s="126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  <c r="AG102" s="61"/>
    </row>
    <row r="103" spans="1:34" ht="15" customHeight="1" x14ac:dyDescent="0.2">
      <c r="R103" s="127" t="s">
        <v>184</v>
      </c>
    </row>
    <row r="104" spans="1:34" ht="17.25" customHeight="1" x14ac:dyDescent="0.2">
      <c r="R104" s="164" t="s">
        <v>185</v>
      </c>
      <c r="S104" s="164"/>
      <c r="T104" s="164"/>
      <c r="U104" s="164"/>
      <c r="V104" s="164"/>
      <c r="W104" s="164"/>
    </row>
    <row r="105" spans="1:34" ht="17.25" customHeight="1" x14ac:dyDescent="0.2">
      <c r="E105" s="128"/>
      <c r="F105" s="128"/>
      <c r="G105" s="128"/>
      <c r="H105" s="128"/>
      <c r="I105" s="128"/>
      <c r="J105" s="128"/>
      <c r="K105" s="128"/>
      <c r="R105" s="127"/>
      <c r="S105" s="127"/>
      <c r="T105" s="127"/>
      <c r="U105" s="127"/>
      <c r="V105" s="127"/>
      <c r="W105" s="127"/>
    </row>
    <row r="106" spans="1:34" ht="42.95" customHeight="1" x14ac:dyDescent="0.2">
      <c r="D106" s="129"/>
      <c r="E106" s="137"/>
      <c r="F106" s="138"/>
      <c r="G106" s="138"/>
      <c r="H106" s="147" t="s">
        <v>186</v>
      </c>
      <c r="I106" s="148"/>
      <c r="J106" s="149"/>
      <c r="K106" s="147"/>
      <c r="L106" s="130"/>
    </row>
    <row r="107" spans="1:34" ht="3.75" customHeight="1" x14ac:dyDescent="0.2">
      <c r="E107" s="138"/>
      <c r="F107" s="138"/>
      <c r="G107" s="138"/>
      <c r="H107" s="150"/>
      <c r="I107" s="150"/>
      <c r="J107" s="150"/>
      <c r="K107" s="150"/>
    </row>
    <row r="108" spans="1:34" ht="13.5" customHeight="1" x14ac:dyDescent="0.2">
      <c r="D108" s="129"/>
      <c r="E108" s="139" t="s">
        <v>187</v>
      </c>
      <c r="F108" s="140"/>
      <c r="G108" s="140"/>
      <c r="H108" s="151" t="s">
        <v>188</v>
      </c>
      <c r="I108" s="152"/>
      <c r="J108" s="153"/>
      <c r="K108" s="151"/>
      <c r="L108" s="130"/>
    </row>
    <row r="109" spans="1:34" ht="15" customHeight="1" x14ac:dyDescent="0.2">
      <c r="D109" s="129"/>
      <c r="E109" s="141" t="s">
        <v>189</v>
      </c>
      <c r="F109" s="142"/>
      <c r="G109" s="142"/>
      <c r="H109" s="154">
        <v>45718</v>
      </c>
      <c r="I109" s="155"/>
      <c r="J109" s="156"/>
      <c r="K109" s="154"/>
      <c r="L109" s="130"/>
    </row>
    <row r="110" spans="1:34" ht="15" customHeight="1" x14ac:dyDescent="0.2">
      <c r="D110" s="129"/>
      <c r="E110" s="141" t="s">
        <v>190</v>
      </c>
      <c r="F110" s="142"/>
      <c r="G110" s="142"/>
      <c r="H110" s="157" t="s">
        <v>191</v>
      </c>
      <c r="I110" s="158"/>
      <c r="J110" s="159"/>
      <c r="K110" s="157"/>
      <c r="L110" s="130"/>
    </row>
    <row r="111" spans="1:34" ht="15" customHeight="1" x14ac:dyDescent="0.2">
      <c r="D111" s="129"/>
      <c r="E111" s="141" t="s">
        <v>192</v>
      </c>
      <c r="F111" s="142"/>
      <c r="G111" s="142"/>
      <c r="H111" s="157" t="s">
        <v>193</v>
      </c>
      <c r="I111" s="158"/>
      <c r="J111" s="159"/>
      <c r="K111" s="157"/>
      <c r="L111" s="130"/>
    </row>
    <row r="112" spans="1:34" ht="15" customHeight="1" x14ac:dyDescent="0.2">
      <c r="D112" s="129"/>
      <c r="E112" s="141" t="s">
        <v>194</v>
      </c>
      <c r="F112" s="142"/>
      <c r="G112" s="142"/>
      <c r="H112" s="157" t="s">
        <v>195</v>
      </c>
      <c r="I112" s="158"/>
      <c r="J112" s="159"/>
      <c r="K112" s="157"/>
      <c r="L112" s="130"/>
    </row>
    <row r="113" spans="4:12" ht="15" customHeight="1" x14ac:dyDescent="0.2">
      <c r="D113" s="129"/>
      <c r="E113" s="141" t="s">
        <v>196</v>
      </c>
      <c r="F113" s="142"/>
      <c r="G113" s="142"/>
      <c r="H113" s="154">
        <v>45558</v>
      </c>
      <c r="I113" s="155"/>
      <c r="J113" s="156"/>
      <c r="K113" s="154"/>
      <c r="L113" s="130"/>
    </row>
    <row r="114" spans="4:12" ht="15" customHeight="1" x14ac:dyDescent="0.2">
      <c r="D114" s="129"/>
      <c r="E114" s="141" t="s">
        <v>197</v>
      </c>
      <c r="F114" s="142"/>
      <c r="G114" s="142"/>
      <c r="H114" s="154">
        <v>46008</v>
      </c>
      <c r="I114" s="155"/>
      <c r="J114" s="156"/>
      <c r="K114" s="154"/>
      <c r="L114" s="130"/>
    </row>
    <row r="115" spans="4:12" ht="15" customHeight="1" x14ac:dyDescent="0.2">
      <c r="D115" s="129"/>
      <c r="E115" s="141" t="s">
        <v>198</v>
      </c>
      <c r="F115" s="142"/>
      <c r="G115" s="142"/>
      <c r="H115" s="157" t="s">
        <v>199</v>
      </c>
      <c r="I115" s="158"/>
      <c r="J115" s="159"/>
      <c r="K115" s="157"/>
      <c r="L115" s="130"/>
    </row>
    <row r="116" spans="4:12" ht="13.5" customHeight="1" x14ac:dyDescent="0.2">
      <c r="D116" s="129"/>
      <c r="E116" s="143" t="s">
        <v>200</v>
      </c>
      <c r="F116" s="144"/>
      <c r="G116" s="144"/>
      <c r="H116" s="160"/>
      <c r="I116" s="161"/>
      <c r="J116" s="162"/>
      <c r="K116" s="160"/>
      <c r="L116" s="130"/>
    </row>
    <row r="117" spans="4:12" ht="3.75" customHeight="1" x14ac:dyDescent="0.2">
      <c r="E117" s="145"/>
      <c r="F117" s="145"/>
      <c r="G117" s="145"/>
      <c r="H117" s="163"/>
      <c r="I117" s="163"/>
      <c r="J117" s="163"/>
      <c r="K117" s="163"/>
    </row>
    <row r="118" spans="4:12" ht="13.5" customHeight="1" x14ac:dyDescent="0.2">
      <c r="D118" s="129"/>
      <c r="E118" s="141" t="s">
        <v>187</v>
      </c>
      <c r="F118" s="142"/>
      <c r="G118" s="142"/>
      <c r="H118" s="157" t="s">
        <v>188</v>
      </c>
      <c r="I118" s="158"/>
      <c r="J118" s="159"/>
      <c r="K118" s="157"/>
      <c r="L118" s="130"/>
    </row>
    <row r="119" spans="4:12" ht="15" customHeight="1" x14ac:dyDescent="0.2">
      <c r="D119" s="129"/>
      <c r="E119" s="141" t="s">
        <v>189</v>
      </c>
      <c r="F119" s="142"/>
      <c r="G119" s="142"/>
      <c r="H119" s="154">
        <v>45718</v>
      </c>
      <c r="I119" s="155"/>
      <c r="J119" s="156"/>
      <c r="K119" s="154"/>
      <c r="L119" s="130"/>
    </row>
    <row r="120" spans="4:12" ht="15" customHeight="1" x14ac:dyDescent="0.2">
      <c r="D120" s="129"/>
      <c r="E120" s="141" t="s">
        <v>190</v>
      </c>
      <c r="F120" s="142"/>
      <c r="G120" s="142"/>
      <c r="H120" s="157" t="s">
        <v>191</v>
      </c>
      <c r="I120" s="158"/>
      <c r="J120" s="159"/>
      <c r="K120" s="157"/>
      <c r="L120" s="130"/>
    </row>
    <row r="121" spans="4:12" ht="15" customHeight="1" x14ac:dyDescent="0.2">
      <c r="D121" s="129"/>
      <c r="E121" s="141" t="s">
        <v>192</v>
      </c>
      <c r="F121" s="142"/>
      <c r="G121" s="142"/>
      <c r="H121" s="157" t="s">
        <v>193</v>
      </c>
      <c r="I121" s="158"/>
      <c r="J121" s="159"/>
      <c r="K121" s="157"/>
      <c r="L121" s="130"/>
    </row>
    <row r="122" spans="4:12" ht="15" customHeight="1" x14ac:dyDescent="0.2">
      <c r="D122" s="129"/>
      <c r="E122" s="141" t="s">
        <v>194</v>
      </c>
      <c r="F122" s="142"/>
      <c r="G122" s="142"/>
      <c r="H122" s="157" t="s">
        <v>195</v>
      </c>
      <c r="I122" s="158"/>
      <c r="J122" s="159"/>
      <c r="K122" s="157"/>
      <c r="L122" s="130"/>
    </row>
    <row r="123" spans="4:12" ht="15" customHeight="1" x14ac:dyDescent="0.2">
      <c r="D123" s="129"/>
      <c r="E123" s="141" t="s">
        <v>196</v>
      </c>
      <c r="F123" s="142"/>
      <c r="G123" s="142"/>
      <c r="H123" s="154">
        <v>45558</v>
      </c>
      <c r="I123" s="155"/>
      <c r="J123" s="156"/>
      <c r="K123" s="154"/>
      <c r="L123" s="130"/>
    </row>
    <row r="124" spans="4:12" ht="15" customHeight="1" x14ac:dyDescent="0.2">
      <c r="D124" s="129"/>
      <c r="E124" s="141" t="s">
        <v>197</v>
      </c>
      <c r="F124" s="142"/>
      <c r="G124" s="142"/>
      <c r="H124" s="154">
        <v>46008</v>
      </c>
      <c r="I124" s="155"/>
      <c r="J124" s="156"/>
      <c r="K124" s="154"/>
      <c r="L124" s="130"/>
    </row>
    <row r="125" spans="4:12" ht="15" customHeight="1" x14ac:dyDescent="0.2">
      <c r="D125" s="129"/>
      <c r="E125" s="141" t="s">
        <v>198</v>
      </c>
      <c r="F125" s="142"/>
      <c r="G125" s="142"/>
      <c r="H125" s="157" t="s">
        <v>199</v>
      </c>
      <c r="I125" s="158"/>
      <c r="J125" s="159"/>
      <c r="K125" s="157"/>
      <c r="L125" s="130"/>
    </row>
    <row r="126" spans="4:12" ht="13.5" customHeight="1" x14ac:dyDescent="0.2">
      <c r="D126" s="129"/>
      <c r="E126" s="143" t="s">
        <v>200</v>
      </c>
      <c r="F126" s="144"/>
      <c r="G126" s="144"/>
      <c r="H126" s="160"/>
      <c r="I126" s="161"/>
      <c r="J126" s="162"/>
      <c r="K126" s="160"/>
      <c r="L126" s="130"/>
    </row>
    <row r="127" spans="4:12" ht="3.75" customHeight="1" x14ac:dyDescent="0.2">
      <c r="E127" s="145"/>
      <c r="F127" s="145"/>
      <c r="G127" s="145"/>
      <c r="H127" s="163"/>
      <c r="I127" s="163"/>
      <c r="J127" s="163"/>
      <c r="K127" s="163"/>
    </row>
    <row r="128" spans="4:12" ht="13.5" customHeight="1" x14ac:dyDescent="0.2">
      <c r="D128" s="129"/>
      <c r="E128" s="141" t="s">
        <v>187</v>
      </c>
      <c r="F128" s="142"/>
      <c r="G128" s="142"/>
      <c r="H128" s="157" t="s">
        <v>201</v>
      </c>
      <c r="I128" s="158"/>
      <c r="J128" s="159"/>
      <c r="K128" s="157"/>
      <c r="L128" s="130"/>
    </row>
    <row r="129" spans="4:12" ht="15" customHeight="1" x14ac:dyDescent="0.2">
      <c r="D129" s="129"/>
      <c r="E129" s="141" t="s">
        <v>189</v>
      </c>
      <c r="F129" s="142"/>
      <c r="G129" s="142"/>
      <c r="H129" s="154">
        <v>45718</v>
      </c>
      <c r="I129" s="155"/>
      <c r="J129" s="156"/>
      <c r="K129" s="154"/>
      <c r="L129" s="130"/>
    </row>
    <row r="130" spans="4:12" ht="15" customHeight="1" x14ac:dyDescent="0.2">
      <c r="D130" s="129"/>
      <c r="E130" s="141" t="s">
        <v>190</v>
      </c>
      <c r="F130" s="142"/>
      <c r="G130" s="142"/>
      <c r="H130" s="157" t="s">
        <v>202</v>
      </c>
      <c r="I130" s="158"/>
      <c r="J130" s="159"/>
      <c r="K130" s="157"/>
      <c r="L130" s="130"/>
    </row>
    <row r="131" spans="4:12" ht="15" customHeight="1" x14ac:dyDescent="0.2">
      <c r="D131" s="129"/>
      <c r="E131" s="141" t="s">
        <v>192</v>
      </c>
      <c r="F131" s="142"/>
      <c r="G131" s="142"/>
      <c r="H131" s="157" t="s">
        <v>203</v>
      </c>
      <c r="I131" s="158"/>
      <c r="J131" s="159"/>
      <c r="K131" s="157"/>
      <c r="L131" s="130"/>
    </row>
    <row r="132" spans="4:12" ht="15" customHeight="1" x14ac:dyDescent="0.2">
      <c r="D132" s="129"/>
      <c r="E132" s="141" t="s">
        <v>194</v>
      </c>
      <c r="F132" s="142"/>
      <c r="G132" s="142"/>
      <c r="H132" s="157" t="s">
        <v>204</v>
      </c>
      <c r="I132" s="158"/>
      <c r="J132" s="159"/>
      <c r="K132" s="157"/>
      <c r="L132" s="130"/>
    </row>
    <row r="133" spans="4:12" ht="15" customHeight="1" x14ac:dyDescent="0.2">
      <c r="D133" s="129"/>
      <c r="E133" s="141" t="s">
        <v>196</v>
      </c>
      <c r="F133" s="142"/>
      <c r="G133" s="142"/>
      <c r="H133" s="154">
        <v>45358</v>
      </c>
      <c r="I133" s="155"/>
      <c r="J133" s="156"/>
      <c r="K133" s="154"/>
      <c r="L133" s="130"/>
    </row>
    <row r="134" spans="4:12" ht="15" customHeight="1" x14ac:dyDescent="0.2">
      <c r="D134" s="129"/>
      <c r="E134" s="141" t="s">
        <v>197</v>
      </c>
      <c r="F134" s="142"/>
      <c r="G134" s="142"/>
      <c r="H134" s="154">
        <v>45808</v>
      </c>
      <c r="I134" s="155"/>
      <c r="J134" s="156"/>
      <c r="K134" s="154"/>
      <c r="L134" s="130"/>
    </row>
    <row r="135" spans="4:12" ht="15" customHeight="1" x14ac:dyDescent="0.2">
      <c r="D135" s="129"/>
      <c r="E135" s="141" t="s">
        <v>198</v>
      </c>
      <c r="F135" s="142"/>
      <c r="G135" s="142"/>
      <c r="H135" s="157" t="s">
        <v>205</v>
      </c>
      <c r="I135" s="158"/>
      <c r="J135" s="159"/>
      <c r="K135" s="157"/>
      <c r="L135" s="130"/>
    </row>
    <row r="136" spans="4:12" ht="13.5" customHeight="1" x14ac:dyDescent="0.2">
      <c r="D136" s="129"/>
      <c r="E136" s="143" t="s">
        <v>200</v>
      </c>
      <c r="F136" s="144"/>
      <c r="G136" s="144"/>
      <c r="H136" s="160"/>
      <c r="I136" s="161"/>
      <c r="J136" s="162"/>
      <c r="K136" s="160"/>
      <c r="L136" s="130"/>
    </row>
    <row r="137" spans="4:12" ht="3.75" customHeight="1" x14ac:dyDescent="0.2">
      <c r="E137" s="145"/>
      <c r="F137" s="145"/>
      <c r="G137" s="145"/>
      <c r="H137" s="163"/>
      <c r="I137" s="163"/>
      <c r="J137" s="163"/>
      <c r="K137" s="163"/>
    </row>
    <row r="138" spans="4:12" ht="13.5" customHeight="1" x14ac:dyDescent="0.2">
      <c r="D138" s="129"/>
      <c r="E138" s="141" t="s">
        <v>187</v>
      </c>
      <c r="F138" s="142"/>
      <c r="G138" s="142"/>
      <c r="H138" s="157" t="s">
        <v>201</v>
      </c>
      <c r="I138" s="158"/>
      <c r="J138" s="159"/>
      <c r="K138" s="157"/>
      <c r="L138" s="130"/>
    </row>
    <row r="139" spans="4:12" ht="15" customHeight="1" x14ac:dyDescent="0.2">
      <c r="D139" s="129"/>
      <c r="E139" s="141" t="s">
        <v>189</v>
      </c>
      <c r="F139" s="142"/>
      <c r="G139" s="142"/>
      <c r="H139" s="154">
        <v>45718</v>
      </c>
      <c r="I139" s="155"/>
      <c r="J139" s="156"/>
      <c r="K139" s="154"/>
      <c r="L139" s="130"/>
    </row>
    <row r="140" spans="4:12" ht="15" customHeight="1" x14ac:dyDescent="0.2">
      <c r="D140" s="129"/>
      <c r="E140" s="141" t="s">
        <v>190</v>
      </c>
      <c r="F140" s="142"/>
      <c r="G140" s="142"/>
      <c r="H140" s="157" t="s">
        <v>202</v>
      </c>
      <c r="I140" s="158"/>
      <c r="J140" s="159"/>
      <c r="K140" s="157"/>
      <c r="L140" s="130"/>
    </row>
    <row r="141" spans="4:12" ht="15" customHeight="1" x14ac:dyDescent="0.2">
      <c r="D141" s="129"/>
      <c r="E141" s="141" t="s">
        <v>192</v>
      </c>
      <c r="F141" s="142"/>
      <c r="G141" s="142"/>
      <c r="H141" s="157" t="s">
        <v>203</v>
      </c>
      <c r="I141" s="158"/>
      <c r="J141" s="159"/>
      <c r="K141" s="157"/>
      <c r="L141" s="130"/>
    </row>
    <row r="142" spans="4:12" ht="15" customHeight="1" x14ac:dyDescent="0.2">
      <c r="D142" s="129"/>
      <c r="E142" s="141" t="s">
        <v>194</v>
      </c>
      <c r="F142" s="142"/>
      <c r="G142" s="142"/>
      <c r="H142" s="157" t="s">
        <v>204</v>
      </c>
      <c r="I142" s="158"/>
      <c r="J142" s="159"/>
      <c r="K142" s="157"/>
      <c r="L142" s="130"/>
    </row>
    <row r="143" spans="4:12" ht="15" customHeight="1" x14ac:dyDescent="0.2">
      <c r="D143" s="129"/>
      <c r="E143" s="141" t="s">
        <v>196</v>
      </c>
      <c r="F143" s="142"/>
      <c r="G143" s="142"/>
      <c r="H143" s="154">
        <v>45358</v>
      </c>
      <c r="I143" s="155"/>
      <c r="J143" s="156"/>
      <c r="K143" s="154"/>
      <c r="L143" s="130"/>
    </row>
    <row r="144" spans="4:12" ht="15" customHeight="1" x14ac:dyDescent="0.2">
      <c r="D144" s="129"/>
      <c r="E144" s="141" t="s">
        <v>197</v>
      </c>
      <c r="F144" s="142"/>
      <c r="G144" s="142"/>
      <c r="H144" s="154">
        <v>45808</v>
      </c>
      <c r="I144" s="155"/>
      <c r="J144" s="156"/>
      <c r="K144" s="154"/>
      <c r="L144" s="130"/>
    </row>
    <row r="145" spans="4:12" ht="15" customHeight="1" x14ac:dyDescent="0.2">
      <c r="D145" s="129"/>
      <c r="E145" s="141" t="s">
        <v>198</v>
      </c>
      <c r="F145" s="142"/>
      <c r="G145" s="142"/>
      <c r="H145" s="157" t="s">
        <v>205</v>
      </c>
      <c r="I145" s="158"/>
      <c r="J145" s="159"/>
      <c r="K145" s="157"/>
      <c r="L145" s="130"/>
    </row>
    <row r="146" spans="4:12" ht="13.5" customHeight="1" x14ac:dyDescent="0.2">
      <c r="D146" s="129"/>
      <c r="E146" s="143" t="s">
        <v>200</v>
      </c>
      <c r="F146" s="144"/>
      <c r="G146" s="144"/>
      <c r="H146" s="160"/>
      <c r="I146" s="161"/>
      <c r="J146" s="162"/>
      <c r="K146" s="160"/>
      <c r="L146" s="130"/>
    </row>
    <row r="147" spans="4:12" ht="3.75" customHeight="1" x14ac:dyDescent="0.2">
      <c r="E147" s="145"/>
      <c r="F147" s="145"/>
      <c r="G147" s="145"/>
      <c r="H147" s="163"/>
      <c r="I147" s="163"/>
      <c r="J147" s="163"/>
      <c r="K147" s="163"/>
    </row>
  </sheetData>
  <mergeCells count="114">
    <mergeCell ref="H141:K141"/>
    <mergeCell ref="H142:K142"/>
    <mergeCell ref="H143:K143"/>
    <mergeCell ref="H144:K144"/>
    <mergeCell ref="H145:K145"/>
    <mergeCell ref="H146:K146"/>
    <mergeCell ref="H147:K147"/>
    <mergeCell ref="R104:W104"/>
    <mergeCell ref="R12:R13"/>
    <mergeCell ref="R35:R36"/>
    <mergeCell ref="R64:R65"/>
    <mergeCell ref="R77:R78"/>
    <mergeCell ref="S12:S13"/>
    <mergeCell ref="S35:S36"/>
    <mergeCell ref="S64:S65"/>
    <mergeCell ref="S77:S78"/>
    <mergeCell ref="T12:AG12"/>
    <mergeCell ref="T35:AG35"/>
    <mergeCell ref="T64:AG64"/>
    <mergeCell ref="T77:AG77"/>
    <mergeCell ref="H132:K132"/>
    <mergeCell ref="H133:K133"/>
    <mergeCell ref="H134:K134"/>
    <mergeCell ref="H135:K135"/>
    <mergeCell ref="H136:K136"/>
    <mergeCell ref="H137:K137"/>
    <mergeCell ref="H138:K138"/>
    <mergeCell ref="H139:K139"/>
    <mergeCell ref="H140:K140"/>
    <mergeCell ref="H123:K123"/>
    <mergeCell ref="H124:K124"/>
    <mergeCell ref="H125:K125"/>
    <mergeCell ref="H126:K126"/>
    <mergeCell ref="H127:K127"/>
    <mergeCell ref="H128:K128"/>
    <mergeCell ref="H129:K129"/>
    <mergeCell ref="H130:K130"/>
    <mergeCell ref="H131:K131"/>
    <mergeCell ref="E142:G142"/>
    <mergeCell ref="E143:G143"/>
    <mergeCell ref="E144:G144"/>
    <mergeCell ref="E145:G145"/>
    <mergeCell ref="E146:G146"/>
    <mergeCell ref="E147:G147"/>
    <mergeCell ref="F5:K5"/>
    <mergeCell ref="H106:K106"/>
    <mergeCell ref="H107:K107"/>
    <mergeCell ref="H108:K108"/>
    <mergeCell ref="H109:K109"/>
    <mergeCell ref="H110:K110"/>
    <mergeCell ref="H111:K111"/>
    <mergeCell ref="H112:K112"/>
    <mergeCell ref="H113:K113"/>
    <mergeCell ref="H114:K114"/>
    <mergeCell ref="H115:K115"/>
    <mergeCell ref="H116:K116"/>
    <mergeCell ref="H117:K117"/>
    <mergeCell ref="H118:K118"/>
    <mergeCell ref="H119:K119"/>
    <mergeCell ref="H120:K120"/>
    <mergeCell ref="H121:K121"/>
    <mergeCell ref="H122:K122"/>
    <mergeCell ref="E133:G133"/>
    <mergeCell ref="E134:G134"/>
    <mergeCell ref="E135:G135"/>
    <mergeCell ref="E136:G136"/>
    <mergeCell ref="E137:G137"/>
    <mergeCell ref="E138:G138"/>
    <mergeCell ref="E139:G139"/>
    <mergeCell ref="E140:G140"/>
    <mergeCell ref="E141:G141"/>
    <mergeCell ref="E124:G124"/>
    <mergeCell ref="E125:G125"/>
    <mergeCell ref="E126:G126"/>
    <mergeCell ref="E127:G127"/>
    <mergeCell ref="E128:G128"/>
    <mergeCell ref="E129:G129"/>
    <mergeCell ref="E130:G130"/>
    <mergeCell ref="E131:G131"/>
    <mergeCell ref="E132:G132"/>
    <mergeCell ref="E115:G115"/>
    <mergeCell ref="E116:G116"/>
    <mergeCell ref="E117:G117"/>
    <mergeCell ref="E118:G118"/>
    <mergeCell ref="E119:G119"/>
    <mergeCell ref="E120:G120"/>
    <mergeCell ref="E121:G121"/>
    <mergeCell ref="E122:G122"/>
    <mergeCell ref="E123:G123"/>
    <mergeCell ref="E106:G106"/>
    <mergeCell ref="E107:G107"/>
    <mergeCell ref="E108:G108"/>
    <mergeCell ref="E109:G109"/>
    <mergeCell ref="E110:G110"/>
    <mergeCell ref="E111:G111"/>
    <mergeCell ref="E112:G112"/>
    <mergeCell ref="E113:G113"/>
    <mergeCell ref="E114:G114"/>
    <mergeCell ref="B12:B13"/>
    <mergeCell ref="B35:B36"/>
    <mergeCell ref="B64:B65"/>
    <mergeCell ref="B77:B78"/>
    <mergeCell ref="C12:C13"/>
    <mergeCell ref="C2:N2"/>
    <mergeCell ref="C3:N3"/>
    <mergeCell ref="C35:C36"/>
    <mergeCell ref="C6:N6"/>
    <mergeCell ref="C64:C65"/>
    <mergeCell ref="C77:C78"/>
    <mergeCell ref="C8:N8"/>
    <mergeCell ref="D12:Q12"/>
    <mergeCell ref="D35:Q35"/>
    <mergeCell ref="D64:Q64"/>
    <mergeCell ref="D77:Q77"/>
  </mergeCells>
  <pageMargins left="0.3543307" right="0.3543307" top="0.39370077999999997" bottom="0.39370077999999997" header="0.51181102000000001" footer="0.51181102000000001"/>
  <pageSetup paperSize="9" scale="55" orientation="landscape" blackAndWhite="1"/>
  <headerFooter alignWithMargins="0"/>
  <rowBreaks count="3" manualBreakCount="3">
    <brk id="33" max="16383" man="1"/>
    <brk id="62" max="16383" man="1"/>
    <brk id="75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 Mill OpenXML producer</dc:creator>
  <cp:lastModifiedBy>User</cp:lastModifiedBy>
  <dcterms:created xsi:type="dcterms:W3CDTF">2025-03-25T06:03:41Z</dcterms:created>
  <dcterms:modified xsi:type="dcterms:W3CDTF">2025-03-25T06:06:21Z</dcterms:modified>
</cp:coreProperties>
</file>