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395" windowHeight="6795" tabRatio="722" activeTab="5"/>
  </bookViews>
  <sheets>
    <sheet name="Характеристики" sheetId="1" r:id="rId1"/>
    <sheet name="Доходы" sheetId="2" r:id="rId2"/>
    <sheet name="Неналоговые" sheetId="3" r:id="rId3"/>
    <sheet name="Безвозмездные" sheetId="4" r:id="rId4"/>
    <sheet name="Мун.долг" sheetId="5" r:id="rId5"/>
    <sheet name="кредиторская" sheetId="6" r:id="rId6"/>
    <sheet name="Расходы" sheetId="7" r:id="rId7"/>
    <sheet name="Налоговые" sheetId="8" r:id="rId8"/>
  </sheets>
  <definedNames/>
  <calcPr fullCalcOnLoad="1"/>
</workbook>
</file>

<file path=xl/sharedStrings.xml><?xml version="1.0" encoding="utf-8"?>
<sst xmlns="http://schemas.openxmlformats.org/spreadsheetml/2006/main" count="302" uniqueCount="127">
  <si>
    <t>Показатель</t>
  </si>
  <si>
    <t>Доходы</t>
  </si>
  <si>
    <t>Расходы</t>
  </si>
  <si>
    <t>План</t>
  </si>
  <si>
    <t>Исполнение</t>
  </si>
  <si>
    <t>% исп.</t>
  </si>
  <si>
    <t>Таблица № 1</t>
  </si>
  <si>
    <t>Рост</t>
  </si>
  <si>
    <t>Таблица 2</t>
  </si>
  <si>
    <t>Налоговые доходы</t>
  </si>
  <si>
    <t>Неналоговые доходы</t>
  </si>
  <si>
    <t>Прочие</t>
  </si>
  <si>
    <t>Всего доходов</t>
  </si>
  <si>
    <t>2008 год</t>
  </si>
  <si>
    <t>2009 год</t>
  </si>
  <si>
    <t>2010 год</t>
  </si>
  <si>
    <t>2011 год</t>
  </si>
  <si>
    <t>Процент исполнения</t>
  </si>
  <si>
    <t>Дефицит (-)</t>
  </si>
  <si>
    <t>Профицит (+)</t>
  </si>
  <si>
    <t>2012 год</t>
  </si>
  <si>
    <t>Удельный вес</t>
  </si>
  <si>
    <t>Исполнение*</t>
  </si>
  <si>
    <t>% исполнения</t>
  </si>
  <si>
    <t>План первон.</t>
  </si>
  <si>
    <t>тыс. рублей</t>
  </si>
  <si>
    <t>* к уточненному плану</t>
  </si>
  <si>
    <t>Таблица 3</t>
  </si>
  <si>
    <t>Единый сельскохозяйственный налог</t>
  </si>
  <si>
    <t>Налог на имущество физических лиц</t>
  </si>
  <si>
    <t>Земельный налог</t>
  </si>
  <si>
    <t>Гос. пошлина</t>
  </si>
  <si>
    <t>Налог на доходы физических лиц</t>
  </si>
  <si>
    <t>Уд. Вес</t>
  </si>
  <si>
    <t>Налоговые доходы Всего, в том числе</t>
  </si>
  <si>
    <t>План уточ.</t>
  </si>
  <si>
    <t>План пер.</t>
  </si>
  <si>
    <t>Безвозмездные поступления Всего, в т.ч.</t>
  </si>
  <si>
    <t>Единый налог на вменен.доход для отд. видов деят-ти</t>
  </si>
  <si>
    <t>Таблица 4</t>
  </si>
  <si>
    <t>Неналоговые доходы Всего, в том числе</t>
  </si>
  <si>
    <t>Прочие доходы</t>
  </si>
  <si>
    <t>Таблица 5</t>
  </si>
  <si>
    <t>Дотации</t>
  </si>
  <si>
    <t>Субсидии</t>
  </si>
  <si>
    <t>Субвенции</t>
  </si>
  <si>
    <t>Провести анализ динамики и изменения структуры безвозмездных поступлений в бюджет; оценить степень исполнения плановых назначений к уточненному плану; привести причины изменения первоначального плана в разрезе поступлений, в том числе с учетом результатов внешних проверок.</t>
  </si>
  <si>
    <t>Таблица 6</t>
  </si>
  <si>
    <t>налоговых и неналоговых доходов</t>
  </si>
  <si>
    <t>Объем расходов на бюджетные инвестиции</t>
  </si>
  <si>
    <t>% дефицита</t>
  </si>
  <si>
    <t>Таблица 7</t>
  </si>
  <si>
    <t>Вид заимствований</t>
  </si>
  <si>
    <t>Кредиты кредитных организаций</t>
  </si>
  <si>
    <t>Бюджетные кредиты</t>
  </si>
  <si>
    <t>Муниципальные гарантии</t>
  </si>
  <si>
    <t>Размер муниципального долга по состоянию на</t>
  </si>
  <si>
    <t>Рост 2012/2008</t>
  </si>
  <si>
    <t>Муниципальный долг, Всего</t>
  </si>
  <si>
    <t>Провести анализ объема и роста муниципального долга, его структуры, динамики расходов на его обслуживание (процент к предельному объему (статья 111 БК РФ)</t>
  </si>
  <si>
    <t>Обслуживание муниципального долга</t>
  </si>
  <si>
    <t>Расходы на обслужив. мун.долга*</t>
  </si>
  <si>
    <t>*исполнение</t>
  </si>
  <si>
    <t>Таблица 8</t>
  </si>
  <si>
    <t>Соотношение фактически сложившегося объема долга к доходам бюджета без учета безвозмездных поступланий и (или) поступлений налоговых доходов по дополнительным нормативам отчислений (статья 107 Бюджетного кодекса РФ)</t>
  </si>
  <si>
    <t>услуг связи</t>
  </si>
  <si>
    <t>транспортных услуг</t>
  </si>
  <si>
    <t>комунальных услуг</t>
  </si>
  <si>
    <t>работ, услуг по содержанию имущества</t>
  </si>
  <si>
    <t>прочих работ и услуг</t>
  </si>
  <si>
    <t>по безв.перечислениям гос.и муницип. организациям</t>
  </si>
  <si>
    <t>по безв.перечислениям организациям (за искл.гос.и муницип.)</t>
  </si>
  <si>
    <t>прочих расходов</t>
  </si>
  <si>
    <t>Кредиторская Всего, в т.ч.</t>
  </si>
  <si>
    <t>Объем кредиторской задолженности по состоянию на</t>
  </si>
  <si>
    <t>Провести анализ исполнения основных характеристик бюджета муниципального района (далее-бюджет); привести характерные особенности бюджета с указанием причин роста (снижения) основных параметров бюджета, отклонения плановых показателей от фактических, причины недовыполнения плана с учетом результатов внешних проверок.</t>
  </si>
  <si>
    <t xml:space="preserve">Провести анализ динамики и изменения структуры доходов бюджета; оценить степень исполнения доходов к уточненному плану; привести причины изменения первоначального плана в разрезе видов доходов, в том числе с учетом результатов внешних проверок; оценить финансовые возможности бюджета, наличие проблем, негативных тенденций, возможные пути их решения. </t>
  </si>
  <si>
    <t>*Исполнение</t>
  </si>
  <si>
    <t>*к уточненному плану</t>
  </si>
  <si>
    <t>Налоговые и неналоговые доходы, Всего</t>
  </si>
  <si>
    <t>из бюджетов поселений (перед.полн.)</t>
  </si>
  <si>
    <t>Доходы, получ. в виде арен. платы за земельные участки</t>
  </si>
  <si>
    <t>Доходы от продажи матер. и нематер. активов</t>
  </si>
  <si>
    <t>Платежи при пользовании природ. ресурсами</t>
  </si>
  <si>
    <t>Удельный вес бюджетных кредитов</t>
  </si>
  <si>
    <t>Удельный вес кредитов кред. орг-ций</t>
  </si>
  <si>
    <t>просроченная по оплате:</t>
  </si>
  <si>
    <t>труда и нач. на опл.труда</t>
  </si>
  <si>
    <t>субсидий из областного бюджета</t>
  </si>
  <si>
    <t xml:space="preserve">дотаций </t>
  </si>
  <si>
    <t>Иные показатели</t>
  </si>
  <si>
    <t>Расходы бюджета* Всего, в т.ч. направленные:</t>
  </si>
  <si>
    <t xml:space="preserve">Провести анализ расходов, направленных на решение вопросов местного значения муниципального района, в динамике, и сопоставить с ростом налоговых и неналоговых доходов, субсидий и дотаций из областного бюджета. </t>
  </si>
  <si>
    <r>
      <t>на решение вопросов местного значения муниципального района</t>
    </r>
    <r>
      <rPr>
        <b/>
        <sz val="11"/>
        <color indexed="8"/>
        <rFont val="Times New Roman"/>
        <family val="1"/>
      </rPr>
      <t xml:space="preserve"> Всего, в том числе за счет:</t>
    </r>
  </si>
  <si>
    <t>Объем расходов на содержание органов местного самоуправления</t>
  </si>
  <si>
    <t>Объем расходов, сформированных программным методом</t>
  </si>
  <si>
    <t>Всего, в том числе</t>
  </si>
  <si>
    <t xml:space="preserve"> Всего, в том числе</t>
  </si>
  <si>
    <t>Доходы от использ. им-ва, находящ.  в мун.собс-ти</t>
  </si>
  <si>
    <t>Доходы от продажи земельных участков</t>
  </si>
  <si>
    <t>Безвозмездные поступления Всего, в том числе</t>
  </si>
  <si>
    <t>Иные МЖБ тран-ы из областного бюджета</t>
  </si>
  <si>
    <t>МЖБ тран-ты из бюджетов поселений</t>
  </si>
  <si>
    <t>Процент к объему расходов, за исключением субвенций</t>
  </si>
  <si>
    <t>Провести анализ динамики и изменения структуры налоговых доходов бюджета; оценить степень исполнения доходов к уточненному плану; привести причины изменения первоначального плана в разрезе видов доходов, в том числе с учетом результатов внешних проверок.</t>
  </si>
  <si>
    <t>Рост 2011/2010</t>
  </si>
  <si>
    <t>Рост 2012/2011</t>
  </si>
  <si>
    <t>на реализацию отдельных государственных полномочий (субвенции)</t>
  </si>
  <si>
    <t>на выполнение полномочий, переданных поселениями (иные межбюджетные трансферты из бюджетов поселений)</t>
  </si>
  <si>
    <t>Проанализировать динамику и структуру кредиторской задолженности в том числе просроченной, выявить причины ее снижения (увеличения) (изменение типа муниципальных учреждений, уменьшение бюджетных ассигнований, ЛБО в конце финансового года и т.д.), основные тенденции и структурные изменения с учетом результатов внешних проверок.</t>
  </si>
  <si>
    <t>х</t>
  </si>
  <si>
    <t>Председатель Контрольно-счётной палаты                                                 С.Н. Никифорова</t>
  </si>
  <si>
    <t>Председатель Контрольно-счётной палаты                                           С.Н. Никифорова</t>
  </si>
  <si>
    <t>Председатель Контрольно-счётной палаты                                                       С.Н. Никифорова</t>
  </si>
  <si>
    <t>Председатель Контрольно-счётной палаты                                                   С.Н. Никифорова</t>
  </si>
  <si>
    <t>Председатель Контрольно-счётной палаты                                       С.Н. Никифорова</t>
  </si>
  <si>
    <t>Председатель Контрольно-счётной палаты                                                С.Н. Никифорова</t>
  </si>
  <si>
    <t>Председатель Контрольно-счётной палаты                                     С.Н. Никифорова</t>
  </si>
  <si>
    <t>Основные характеристики бюджета Шимского муниципального района</t>
  </si>
  <si>
    <t>Исполнение доходной части бюджета  Шимского муниципального района</t>
  </si>
  <si>
    <t>Налоговые доходы бюджета Шимского  муниципального района</t>
  </si>
  <si>
    <t>Провести анализ динамики и изменения структуры неналоговых доходов бюджета; оценить степень исполнения доходов к уточненному плану; привести причины изменения первоначального плана в разрезе видов доходов, в том числе с учетом результатов внешних проверок.                          Председатель Контрольно-счётной палаты                                       С.Н. Никифорова</t>
  </si>
  <si>
    <t>Неналоговые доходы бюджета Шимского  муниципального района</t>
  </si>
  <si>
    <t>Безвозмездные поступления бюджета Шимского муниципального района</t>
  </si>
  <si>
    <t>Исполнение расходной части бюджета Шимского муниципального района</t>
  </si>
  <si>
    <t>Информация о состоянии муниципального долга Шимского муниципального района</t>
  </si>
  <si>
    <t xml:space="preserve">Информация о состоянии кредиторской задолженности                                                                     Шимского муниципально района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</si>
</sst>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 wrapText="1"/>
    </xf>
    <xf numFmtId="168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8" fontId="3" fillId="0" borderId="14" xfId="0" applyNumberFormat="1" applyFont="1" applyBorder="1" applyAlignment="1">
      <alignment horizontal="center"/>
    </xf>
    <xf numFmtId="168" fontId="3" fillId="0" borderId="15" xfId="0" applyNumberFormat="1" applyFont="1" applyBorder="1" applyAlignment="1">
      <alignment horizontal="center"/>
    </xf>
    <xf numFmtId="168" fontId="3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B3" sqref="A3:G3"/>
    </sheetView>
  </sheetViews>
  <sheetFormatPr defaultColWidth="9.140625" defaultRowHeight="15"/>
  <cols>
    <col min="1" max="1" width="20.57421875" style="0" customWidth="1"/>
    <col min="4" max="4" width="11.57421875" style="0" customWidth="1"/>
    <col min="5" max="5" width="13.57421875" style="0" customWidth="1"/>
    <col min="6" max="6" width="12.28125" style="0" customWidth="1"/>
  </cols>
  <sheetData>
    <row r="1" ht="15">
      <c r="A1" s="1" t="s">
        <v>6</v>
      </c>
    </row>
    <row r="3" spans="1:10" ht="15.75">
      <c r="A3" s="8" t="s">
        <v>118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2"/>
      <c r="B4" s="1"/>
      <c r="C4" s="1"/>
      <c r="D4" s="1"/>
      <c r="E4" s="1"/>
      <c r="F4" s="1"/>
      <c r="G4" s="1"/>
      <c r="H4" s="1"/>
      <c r="I4" s="1"/>
      <c r="J4" s="1"/>
    </row>
    <row r="5" ht="15">
      <c r="F5" s="7" t="s">
        <v>25</v>
      </c>
    </row>
    <row r="6" spans="1:6" ht="27.75" customHeight="1">
      <c r="A6" s="3" t="s">
        <v>0</v>
      </c>
      <c r="B6" s="5" t="s">
        <v>1</v>
      </c>
      <c r="C6" s="5" t="s">
        <v>2</v>
      </c>
      <c r="D6" s="5" t="s">
        <v>18</v>
      </c>
      <c r="E6" s="13" t="s">
        <v>19</v>
      </c>
      <c r="F6" s="13" t="s">
        <v>50</v>
      </c>
    </row>
    <row r="7" spans="1:6" ht="15">
      <c r="A7" s="33" t="s">
        <v>13</v>
      </c>
      <c r="B7" s="33"/>
      <c r="C7" s="33"/>
      <c r="D7" s="33"/>
      <c r="E7" s="33"/>
      <c r="F7" s="33"/>
    </row>
    <row r="8" spans="1:6" ht="15">
      <c r="A8" s="25" t="s">
        <v>3</v>
      </c>
      <c r="B8" s="25">
        <v>301167.7</v>
      </c>
      <c r="C8" s="25">
        <v>303506.8</v>
      </c>
      <c r="D8" s="25">
        <f>B8-C8</f>
        <v>-2339.0999999999767</v>
      </c>
      <c r="E8" s="25"/>
      <c r="F8" s="25">
        <v>5.1</v>
      </c>
    </row>
    <row r="9" spans="1:6" ht="15">
      <c r="A9" s="25" t="s">
        <v>4</v>
      </c>
      <c r="B9" s="25">
        <v>299078.6</v>
      </c>
      <c r="C9" s="25">
        <v>296252.9</v>
      </c>
      <c r="D9" s="25"/>
      <c r="E9" s="25">
        <v>2825.7</v>
      </c>
      <c r="F9" s="25"/>
    </row>
    <row r="10" spans="1:6" ht="15">
      <c r="A10" s="25" t="s">
        <v>17</v>
      </c>
      <c r="B10" s="25">
        <f>B9/B8*100</f>
        <v>99.30633331529243</v>
      </c>
      <c r="C10" s="25">
        <f>C9/C8*100</f>
        <v>97.60997117692257</v>
      </c>
      <c r="D10" s="29" t="s">
        <v>110</v>
      </c>
      <c r="E10" s="29" t="s">
        <v>110</v>
      </c>
      <c r="F10" s="25"/>
    </row>
    <row r="11" spans="1:6" ht="15">
      <c r="A11" s="25" t="s">
        <v>7</v>
      </c>
      <c r="B11" s="25"/>
      <c r="C11" s="25"/>
      <c r="D11" s="25"/>
      <c r="E11" s="25"/>
      <c r="F11" s="25"/>
    </row>
    <row r="12" spans="1:6" ht="15">
      <c r="A12" s="34" t="s">
        <v>14</v>
      </c>
      <c r="B12" s="34"/>
      <c r="C12" s="34"/>
      <c r="D12" s="34"/>
      <c r="E12" s="34"/>
      <c r="F12" s="34"/>
    </row>
    <row r="13" spans="1:6" ht="15">
      <c r="A13" s="25" t="s">
        <v>3</v>
      </c>
      <c r="B13" s="25">
        <v>253032.6</v>
      </c>
      <c r="C13" s="25">
        <v>257693.6</v>
      </c>
      <c r="D13" s="25">
        <f>B13-C13</f>
        <v>-4661</v>
      </c>
      <c r="E13" s="25"/>
      <c r="F13" s="25">
        <v>8.2</v>
      </c>
    </row>
    <row r="14" spans="1:6" ht="15">
      <c r="A14" s="25" t="s">
        <v>4</v>
      </c>
      <c r="B14" s="25">
        <v>236583.5</v>
      </c>
      <c r="C14" s="25">
        <v>237627.1</v>
      </c>
      <c r="D14" s="25">
        <f>B14-C14</f>
        <v>-1043.6000000000058</v>
      </c>
      <c r="E14" s="25"/>
      <c r="F14" s="25">
        <v>1.8</v>
      </c>
    </row>
    <row r="15" spans="1:6" ht="15">
      <c r="A15" s="25" t="s">
        <v>17</v>
      </c>
      <c r="B15" s="25">
        <f>B14/B13*100</f>
        <v>93.49921709692744</v>
      </c>
      <c r="C15" s="25">
        <f>C14/C13*100</f>
        <v>92.21303905102805</v>
      </c>
      <c r="D15" s="25">
        <v>22.4</v>
      </c>
      <c r="E15" s="25"/>
      <c r="F15" s="25"/>
    </row>
    <row r="16" spans="1:6" ht="15">
      <c r="A16" s="25" t="s">
        <v>7</v>
      </c>
      <c r="B16" s="25">
        <f>B14/B9*100</f>
        <v>79.10412179273276</v>
      </c>
      <c r="C16" s="25">
        <f>C14/C9*100</f>
        <v>80.2108941380827</v>
      </c>
      <c r="D16" s="25"/>
      <c r="E16" s="25"/>
      <c r="F16" s="25"/>
    </row>
    <row r="17" spans="1:6" ht="15">
      <c r="A17" s="34" t="s">
        <v>15</v>
      </c>
      <c r="B17" s="34"/>
      <c r="C17" s="34"/>
      <c r="D17" s="34"/>
      <c r="E17" s="34"/>
      <c r="F17" s="34"/>
    </row>
    <row r="18" spans="1:6" ht="15">
      <c r="A18" s="25" t="s">
        <v>3</v>
      </c>
      <c r="B18" s="25">
        <v>258354.2</v>
      </c>
      <c r="C18" s="25">
        <v>262566.7</v>
      </c>
      <c r="D18" s="25">
        <f>B18-C18</f>
        <v>-4212.5</v>
      </c>
      <c r="E18" s="25"/>
      <c r="F18" s="25">
        <v>7.8</v>
      </c>
    </row>
    <row r="19" spans="1:6" ht="15">
      <c r="A19" s="25" t="s">
        <v>4</v>
      </c>
      <c r="B19" s="25">
        <v>255043</v>
      </c>
      <c r="C19" s="25">
        <v>259390.6</v>
      </c>
      <c r="D19" s="25">
        <f>B19-C19</f>
        <v>-4347.600000000006</v>
      </c>
      <c r="E19" s="25"/>
      <c r="F19" s="25">
        <v>8.1</v>
      </c>
    </row>
    <row r="20" spans="1:6" ht="15">
      <c r="A20" s="25" t="s">
        <v>17</v>
      </c>
      <c r="B20" s="25">
        <f>B19/B18*100</f>
        <v>98.71834868564164</v>
      </c>
      <c r="C20" s="25">
        <f>C19/C18*100</f>
        <v>98.79036450547612</v>
      </c>
      <c r="D20" s="25">
        <v>103.2</v>
      </c>
      <c r="E20" s="25"/>
      <c r="F20" s="25"/>
    </row>
    <row r="21" spans="1:6" ht="15">
      <c r="A21" s="25" t="s">
        <v>7</v>
      </c>
      <c r="B21" s="25">
        <f>B19/B14*100</f>
        <v>107.80253060758676</v>
      </c>
      <c r="C21" s="25">
        <f>C19/C14*100</f>
        <v>109.15867760874076</v>
      </c>
      <c r="D21" s="25">
        <v>416.6</v>
      </c>
      <c r="E21" s="25"/>
      <c r="F21" s="25"/>
    </row>
    <row r="22" spans="1:6" ht="15">
      <c r="A22" s="34" t="s">
        <v>16</v>
      </c>
      <c r="B22" s="34"/>
      <c r="C22" s="34"/>
      <c r="D22" s="34"/>
      <c r="E22" s="34"/>
      <c r="F22" s="34"/>
    </row>
    <row r="23" spans="1:6" ht="15">
      <c r="A23" s="25" t="s">
        <v>3</v>
      </c>
      <c r="B23" s="25">
        <v>262681.5</v>
      </c>
      <c r="C23" s="25">
        <v>264908.9</v>
      </c>
      <c r="D23" s="25">
        <f>B23-C23</f>
        <v>-2227.4000000000233</v>
      </c>
      <c r="E23" s="25"/>
      <c r="F23" s="25">
        <v>3.7</v>
      </c>
    </row>
    <row r="24" spans="1:6" ht="15">
      <c r="A24" s="25" t="s">
        <v>4</v>
      </c>
      <c r="B24" s="25">
        <v>261177.7</v>
      </c>
      <c r="C24" s="25">
        <v>254420.5</v>
      </c>
      <c r="D24" s="25"/>
      <c r="E24" s="25">
        <v>6757.2</v>
      </c>
      <c r="F24" s="25"/>
    </row>
    <row r="25" spans="1:6" ht="15">
      <c r="A25" s="25" t="s">
        <v>17</v>
      </c>
      <c r="B25" s="25">
        <f>B24/B23*100</f>
        <v>99.42751963880212</v>
      </c>
      <c r="C25" s="25">
        <f>C24/C23*100</f>
        <v>96.04075212271086</v>
      </c>
      <c r="D25" s="29" t="s">
        <v>110</v>
      </c>
      <c r="E25" s="29" t="s">
        <v>110</v>
      </c>
      <c r="F25" s="25"/>
    </row>
    <row r="26" spans="1:6" ht="15">
      <c r="A26" s="25" t="s">
        <v>7</v>
      </c>
      <c r="B26" s="25">
        <f>B24/B19*100</f>
        <v>102.40535909630925</v>
      </c>
      <c r="C26" s="25">
        <f>C24/C19*100</f>
        <v>98.08393210856524</v>
      </c>
      <c r="D26" s="25"/>
      <c r="E26" s="25"/>
      <c r="F26" s="25"/>
    </row>
    <row r="27" spans="1:6" ht="15">
      <c r="A27" s="34" t="s">
        <v>20</v>
      </c>
      <c r="B27" s="34"/>
      <c r="C27" s="34"/>
      <c r="D27" s="34"/>
      <c r="E27" s="34"/>
      <c r="F27" s="34"/>
    </row>
    <row r="28" spans="1:6" ht="15">
      <c r="A28" s="25" t="s">
        <v>3</v>
      </c>
      <c r="B28" s="25">
        <v>253480.1</v>
      </c>
      <c r="C28" s="25">
        <v>268116.5</v>
      </c>
      <c r="D28" s="25">
        <f>B28-C28</f>
        <v>-14636.399999999994</v>
      </c>
      <c r="E28" s="25"/>
      <c r="F28" s="25">
        <v>21.1</v>
      </c>
    </row>
    <row r="29" spans="1:6" ht="15">
      <c r="A29" s="25" t="s">
        <v>4</v>
      </c>
      <c r="B29" s="25">
        <v>244868.2</v>
      </c>
      <c r="C29" s="25">
        <v>253266.2</v>
      </c>
      <c r="D29" s="25">
        <f>B29-C29</f>
        <v>-8398</v>
      </c>
      <c r="E29" s="25"/>
      <c r="F29" s="25">
        <v>11.7</v>
      </c>
    </row>
    <row r="30" spans="1:6" ht="15">
      <c r="A30" s="25" t="s">
        <v>17</v>
      </c>
      <c r="B30" s="25">
        <f>B29/B28*100</f>
        <v>96.60253408452971</v>
      </c>
      <c r="C30" s="25">
        <f>C29/C28*100</f>
        <v>94.46125098604526</v>
      </c>
      <c r="D30" s="25">
        <v>57.4</v>
      </c>
      <c r="E30" s="25"/>
      <c r="F30" s="25"/>
    </row>
    <row r="31" spans="1:6" ht="15">
      <c r="A31" s="3" t="s">
        <v>7</v>
      </c>
      <c r="B31" s="25">
        <f>B29/B24*100</f>
        <v>93.75540101624297</v>
      </c>
      <c r="C31" s="25">
        <f>C29/C24*100</f>
        <v>99.54630228303144</v>
      </c>
      <c r="D31" s="28" t="s">
        <v>110</v>
      </c>
      <c r="E31" s="3"/>
      <c r="F31" s="3"/>
    </row>
    <row r="33" spans="1:6" ht="15">
      <c r="A33" s="32" t="s">
        <v>75</v>
      </c>
      <c r="B33" s="32"/>
      <c r="C33" s="32"/>
      <c r="D33" s="32"/>
      <c r="E33" s="32"/>
      <c r="F33" s="32"/>
    </row>
    <row r="34" spans="1:6" ht="60" customHeight="1">
      <c r="A34" s="32"/>
      <c r="B34" s="32"/>
      <c r="C34" s="32"/>
      <c r="D34" s="32"/>
      <c r="E34" s="32"/>
      <c r="F34" s="32"/>
    </row>
    <row r="37" spans="1:6" ht="15">
      <c r="A37" s="31" t="s">
        <v>111</v>
      </c>
      <c r="B37" s="31"/>
      <c r="C37" s="31"/>
      <c r="D37" s="31"/>
      <c r="E37" s="31"/>
      <c r="F37" s="31"/>
    </row>
    <row r="38" spans="1:6" ht="15">
      <c r="A38" s="31"/>
      <c r="B38" s="31"/>
      <c r="C38" s="31"/>
      <c r="D38" s="31"/>
      <c r="E38" s="31"/>
      <c r="F38" s="31"/>
    </row>
  </sheetData>
  <sheetProtection/>
  <mergeCells count="7">
    <mergeCell ref="A37:F38"/>
    <mergeCell ref="A33:F34"/>
    <mergeCell ref="A7:F7"/>
    <mergeCell ref="A12:F12"/>
    <mergeCell ref="A17:F17"/>
    <mergeCell ref="A22:F22"/>
    <mergeCell ref="A27:F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28">
      <selection activeCell="F4" sqref="F4:G4"/>
    </sheetView>
  </sheetViews>
  <sheetFormatPr defaultColWidth="9.140625" defaultRowHeight="15"/>
  <cols>
    <col min="1" max="1" width="13.8515625" style="0" customWidth="1"/>
    <col min="2" max="2" width="10.57421875" style="0" customWidth="1"/>
    <col min="3" max="3" width="13.140625" style="0" customWidth="1"/>
    <col min="4" max="4" width="14.140625" style="0" customWidth="1"/>
    <col min="5" max="5" width="12.00390625" style="0" customWidth="1"/>
    <col min="6" max="6" width="12.421875" style="0" customWidth="1"/>
    <col min="7" max="7" width="9.421875" style="0" customWidth="1"/>
  </cols>
  <sheetData>
    <row r="1" spans="1:7" ht="15">
      <c r="A1" s="1" t="s">
        <v>8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.75">
      <c r="A3" s="8" t="s">
        <v>119</v>
      </c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36" t="s">
        <v>25</v>
      </c>
      <c r="G4" s="36"/>
    </row>
    <row r="5" spans="1:7" ht="59.25" customHeight="1">
      <c r="A5" s="4" t="s">
        <v>0</v>
      </c>
      <c r="B5" s="9" t="s">
        <v>9</v>
      </c>
      <c r="C5" s="9" t="s">
        <v>10</v>
      </c>
      <c r="D5" s="11" t="s">
        <v>79</v>
      </c>
      <c r="E5" s="9" t="s">
        <v>37</v>
      </c>
      <c r="F5" s="9" t="s">
        <v>80</v>
      </c>
      <c r="G5" s="11" t="s">
        <v>12</v>
      </c>
    </row>
    <row r="6" spans="1:7" ht="15">
      <c r="A6" s="37" t="s">
        <v>13</v>
      </c>
      <c r="B6" s="37"/>
      <c r="C6" s="37"/>
      <c r="D6" s="37"/>
      <c r="E6" s="37"/>
      <c r="F6" s="37"/>
      <c r="G6" s="37"/>
    </row>
    <row r="7" spans="1:7" ht="15">
      <c r="A7" s="26" t="s">
        <v>24</v>
      </c>
      <c r="B7" s="25">
        <v>40065</v>
      </c>
      <c r="C7" s="25">
        <v>2175</v>
      </c>
      <c r="D7" s="25">
        <f>B7+C7</f>
        <v>42240</v>
      </c>
      <c r="E7" s="25">
        <v>210935.1</v>
      </c>
      <c r="F7" s="25"/>
      <c r="G7" s="25">
        <f>D7+E7</f>
        <v>253175.1</v>
      </c>
    </row>
    <row r="8" spans="1:7" ht="15">
      <c r="A8" s="26" t="s">
        <v>35</v>
      </c>
      <c r="B8" s="25">
        <v>42806</v>
      </c>
      <c r="C8" s="25">
        <v>3286</v>
      </c>
      <c r="D8" s="25">
        <f>B8+C8</f>
        <v>46092</v>
      </c>
      <c r="E8" s="25">
        <v>255075.7</v>
      </c>
      <c r="F8" s="25"/>
      <c r="G8" s="25">
        <f>D8+E8</f>
        <v>301167.7</v>
      </c>
    </row>
    <row r="9" spans="1:7" ht="15">
      <c r="A9" s="26" t="s">
        <v>22</v>
      </c>
      <c r="B9" s="25">
        <v>46617.6</v>
      </c>
      <c r="C9" s="25">
        <v>3790.4</v>
      </c>
      <c r="D9" s="25">
        <f>B9+C9</f>
        <v>50408</v>
      </c>
      <c r="E9" s="25">
        <v>248670.6</v>
      </c>
      <c r="F9" s="25"/>
      <c r="G9" s="25">
        <f>D9+E9</f>
        <v>299078.6</v>
      </c>
    </row>
    <row r="10" spans="1:7" ht="15">
      <c r="A10" s="26" t="s">
        <v>23</v>
      </c>
      <c r="B10" s="25">
        <f>B9/B8*100</f>
        <v>108.90435920198102</v>
      </c>
      <c r="C10" s="25">
        <f>C9/C8*100</f>
        <v>115.34996956786368</v>
      </c>
      <c r="D10" s="25">
        <f>D9/D8*100</f>
        <v>109.3638809337846</v>
      </c>
      <c r="E10" s="25">
        <f>E9/E8*100</f>
        <v>97.4889415181454</v>
      </c>
      <c r="F10" s="25"/>
      <c r="G10" s="25">
        <f>G9/G8*100</f>
        <v>99.30633331529243</v>
      </c>
    </row>
    <row r="11" spans="1:7" ht="15">
      <c r="A11" s="26" t="s">
        <v>21</v>
      </c>
      <c r="B11" s="25">
        <f>B9/D9*100</f>
        <v>92.48055864148547</v>
      </c>
      <c r="C11" s="25">
        <f>C9/D9*100</f>
        <v>7.519441358514521</v>
      </c>
      <c r="D11" s="25">
        <f>D9/G9*100</f>
        <v>16.85443224623895</v>
      </c>
      <c r="E11" s="25">
        <f>E9/G9*100</f>
        <v>83.14556775376106</v>
      </c>
      <c r="F11" s="25"/>
      <c r="G11" s="25">
        <f>D11+E11</f>
        <v>100</v>
      </c>
    </row>
    <row r="12" spans="1:7" ht="15">
      <c r="A12" s="26" t="s">
        <v>7</v>
      </c>
      <c r="B12" s="25"/>
      <c r="C12" s="25"/>
      <c r="D12" s="25"/>
      <c r="E12" s="25"/>
      <c r="F12" s="25"/>
      <c r="G12" s="25"/>
    </row>
    <row r="13" spans="1:7" ht="15">
      <c r="A13" s="38" t="s">
        <v>14</v>
      </c>
      <c r="B13" s="38"/>
      <c r="C13" s="38"/>
      <c r="D13" s="38"/>
      <c r="E13" s="38"/>
      <c r="F13" s="38"/>
      <c r="G13" s="38"/>
    </row>
    <row r="14" spans="1:7" ht="15">
      <c r="A14" s="26" t="s">
        <v>24</v>
      </c>
      <c r="B14" s="25">
        <v>47865</v>
      </c>
      <c r="C14" s="25">
        <v>5835</v>
      </c>
      <c r="D14" s="25">
        <f>B14+C14</f>
        <v>53700</v>
      </c>
      <c r="E14" s="25">
        <v>191869.5</v>
      </c>
      <c r="F14" s="25"/>
      <c r="G14" s="25">
        <f>D14+E14</f>
        <v>245569.5</v>
      </c>
    </row>
    <row r="15" spans="1:7" ht="15">
      <c r="A15" s="26" t="s">
        <v>35</v>
      </c>
      <c r="B15" s="25">
        <v>46522.4</v>
      </c>
      <c r="C15" s="25">
        <v>10547.7</v>
      </c>
      <c r="D15" s="25">
        <f>B15+C15</f>
        <v>57070.100000000006</v>
      </c>
      <c r="E15" s="25">
        <v>195962.5</v>
      </c>
      <c r="F15" s="25"/>
      <c r="G15" s="25">
        <f>D15+E15</f>
        <v>253032.6</v>
      </c>
    </row>
    <row r="16" spans="1:7" ht="15">
      <c r="A16" s="26" t="s">
        <v>22</v>
      </c>
      <c r="B16" s="25">
        <v>46945.5</v>
      </c>
      <c r="C16" s="25">
        <v>11677.1</v>
      </c>
      <c r="D16" s="25">
        <f>B16+C16</f>
        <v>58622.6</v>
      </c>
      <c r="E16" s="25">
        <v>177960.9</v>
      </c>
      <c r="F16" s="25"/>
      <c r="G16" s="25">
        <f>D16+E16</f>
        <v>236583.5</v>
      </c>
    </row>
    <row r="17" spans="1:7" ht="15">
      <c r="A17" s="26" t="s">
        <v>23</v>
      </c>
      <c r="B17" s="25">
        <f>B16/B15*100</f>
        <v>100.90945437036783</v>
      </c>
      <c r="C17" s="25">
        <f>C16/C15*100</f>
        <v>110.70754761701602</v>
      </c>
      <c r="D17" s="25">
        <f>D16/D15*100</f>
        <v>102.72033867121311</v>
      </c>
      <c r="E17" s="25">
        <f>E16/E15*100</f>
        <v>90.81375263124322</v>
      </c>
      <c r="F17" s="25"/>
      <c r="G17" s="25">
        <f>G16/G15*100</f>
        <v>93.49921709692744</v>
      </c>
    </row>
    <row r="18" spans="1:7" ht="15">
      <c r="A18" s="26" t="s">
        <v>21</v>
      </c>
      <c r="B18" s="25">
        <f>B16/D16*100</f>
        <v>80.08089030510418</v>
      </c>
      <c r="C18" s="25">
        <f>C16/D16*100</f>
        <v>19.919109694895827</v>
      </c>
      <c r="D18" s="25">
        <f>D16/G16*100</f>
        <v>24.778820162860047</v>
      </c>
      <c r="E18" s="25">
        <f>E16/G16*100</f>
        <v>75.22117983713996</v>
      </c>
      <c r="F18" s="25"/>
      <c r="G18" s="25">
        <f>D18+E18</f>
        <v>100</v>
      </c>
    </row>
    <row r="19" spans="1:7" ht="15">
      <c r="A19" s="26" t="s">
        <v>7</v>
      </c>
      <c r="B19" s="25">
        <f>B16/B9*100</f>
        <v>100.70338241350908</v>
      </c>
      <c r="C19" s="25">
        <f>C16/C9*100</f>
        <v>308.0703883495146</v>
      </c>
      <c r="D19" s="25">
        <f>D16/D9*100</f>
        <v>116.29622282177432</v>
      </c>
      <c r="E19" s="25">
        <f>E16/E9*100</f>
        <v>71.56491358447681</v>
      </c>
      <c r="F19" s="25"/>
      <c r="G19" s="25">
        <f>G16/G9*100</f>
        <v>79.10412179273276</v>
      </c>
    </row>
    <row r="20" spans="1:7" ht="15">
      <c r="A20" s="38" t="s">
        <v>15</v>
      </c>
      <c r="B20" s="38"/>
      <c r="C20" s="38"/>
      <c r="D20" s="38"/>
      <c r="E20" s="38"/>
      <c r="F20" s="38"/>
      <c r="G20" s="38"/>
    </row>
    <row r="21" spans="1:7" ht="15">
      <c r="A21" s="26" t="s">
        <v>24</v>
      </c>
      <c r="B21" s="25">
        <v>44100</v>
      </c>
      <c r="C21" s="25">
        <v>6541</v>
      </c>
      <c r="D21" s="25">
        <f>B21+C21</f>
        <v>50641</v>
      </c>
      <c r="E21" s="25">
        <v>195013.1</v>
      </c>
      <c r="F21" s="25"/>
      <c r="G21" s="25">
        <f>D21+E21</f>
        <v>245654.1</v>
      </c>
    </row>
    <row r="22" spans="1:7" ht="15">
      <c r="A22" s="26" t="s">
        <v>35</v>
      </c>
      <c r="B22" s="25">
        <v>45048.9</v>
      </c>
      <c r="C22" s="25">
        <v>8750</v>
      </c>
      <c r="D22" s="25">
        <f>B22+C22</f>
        <v>53798.9</v>
      </c>
      <c r="E22" s="25">
        <v>204555.3</v>
      </c>
      <c r="F22" s="25">
        <v>77</v>
      </c>
      <c r="G22" s="25">
        <f>D22+E22</f>
        <v>258354.19999999998</v>
      </c>
    </row>
    <row r="23" spans="1:7" ht="15">
      <c r="A23" s="26" t="s">
        <v>22</v>
      </c>
      <c r="B23" s="25">
        <v>44694.1</v>
      </c>
      <c r="C23" s="25">
        <v>9017.2</v>
      </c>
      <c r="D23" s="25">
        <f>B23+C23</f>
        <v>53711.3</v>
      </c>
      <c r="E23" s="25">
        <v>201331.7</v>
      </c>
      <c r="F23" s="25">
        <v>77</v>
      </c>
      <c r="G23" s="25">
        <f>D23+E23</f>
        <v>255043</v>
      </c>
    </row>
    <row r="24" spans="1:7" ht="15">
      <c r="A24" s="26" t="s">
        <v>23</v>
      </c>
      <c r="B24" s="25">
        <f aca="true" t="shared" si="0" ref="B24:G24">B23/B22*100</f>
        <v>99.21241140183223</v>
      </c>
      <c r="C24" s="25">
        <f t="shared" si="0"/>
        <v>103.0537142857143</v>
      </c>
      <c r="D24" s="25">
        <f t="shared" si="0"/>
        <v>99.83717139198014</v>
      </c>
      <c r="E24" s="25">
        <f t="shared" si="0"/>
        <v>98.42409363140433</v>
      </c>
      <c r="F24" s="25">
        <f t="shared" si="0"/>
        <v>100</v>
      </c>
      <c r="G24" s="25">
        <f t="shared" si="0"/>
        <v>98.71834868564166</v>
      </c>
    </row>
    <row r="25" spans="1:7" ht="15">
      <c r="A25" s="26" t="s">
        <v>21</v>
      </c>
      <c r="B25" s="25">
        <f>B23/D23*100</f>
        <v>83.21172639649384</v>
      </c>
      <c r="C25" s="25">
        <f>C23/D23*100</f>
        <v>16.788273603506155</v>
      </c>
      <c r="D25" s="25">
        <f>D23/G23*100</f>
        <v>21.059703657814566</v>
      </c>
      <c r="E25" s="25">
        <f>E23/G23*100</f>
        <v>78.94029634218545</v>
      </c>
      <c r="F25" s="25"/>
      <c r="G25" s="25">
        <f>D25+E25</f>
        <v>100.00000000000001</v>
      </c>
    </row>
    <row r="26" spans="1:7" ht="15">
      <c r="A26" s="26" t="s">
        <v>7</v>
      </c>
      <c r="B26" s="25">
        <f>B23/B16*100</f>
        <v>95.20422617716288</v>
      </c>
      <c r="C26" s="25">
        <f>C23/C16*100</f>
        <v>77.22122787335897</v>
      </c>
      <c r="D26" s="25">
        <f>D23/D16*100</f>
        <v>91.62217301859692</v>
      </c>
      <c r="E26" s="25">
        <f>E23/E16*100</f>
        <v>113.13254765513099</v>
      </c>
      <c r="F26" s="25"/>
      <c r="G26" s="25">
        <f>G23/G16*100</f>
        <v>107.80253060758676</v>
      </c>
    </row>
    <row r="27" spans="1:7" ht="15">
      <c r="A27" s="38" t="s">
        <v>16</v>
      </c>
      <c r="B27" s="38"/>
      <c r="C27" s="38"/>
      <c r="D27" s="38"/>
      <c r="E27" s="38"/>
      <c r="F27" s="38"/>
      <c r="G27" s="38"/>
    </row>
    <row r="28" spans="1:7" ht="15">
      <c r="A28" s="26" t="s">
        <v>24</v>
      </c>
      <c r="B28" s="25">
        <v>51650</v>
      </c>
      <c r="C28" s="25">
        <v>9492</v>
      </c>
      <c r="D28" s="25">
        <f>B28+C28</f>
        <v>61142</v>
      </c>
      <c r="E28" s="25">
        <v>199920.2</v>
      </c>
      <c r="F28" s="25"/>
      <c r="G28" s="25">
        <f>D28+E28</f>
        <v>261062.2</v>
      </c>
    </row>
    <row r="29" spans="1:7" ht="15">
      <c r="A29" s="26" t="s">
        <v>35</v>
      </c>
      <c r="B29" s="25">
        <v>48468.3</v>
      </c>
      <c r="C29" s="25">
        <v>11335.9</v>
      </c>
      <c r="D29" s="25">
        <f>B29+C29</f>
        <v>59804.200000000004</v>
      </c>
      <c r="E29" s="25">
        <v>202877.3</v>
      </c>
      <c r="F29" s="25">
        <v>100</v>
      </c>
      <c r="G29" s="25">
        <f>D29+E29</f>
        <v>262681.5</v>
      </c>
    </row>
    <row r="30" spans="1:7" ht="15">
      <c r="A30" s="26" t="s">
        <v>22</v>
      </c>
      <c r="B30" s="25">
        <v>49332.9</v>
      </c>
      <c r="C30" s="25">
        <v>11358.6</v>
      </c>
      <c r="D30" s="25">
        <f>B30+C30</f>
        <v>60691.5</v>
      </c>
      <c r="E30" s="25">
        <v>200486.2</v>
      </c>
      <c r="F30" s="25">
        <v>100</v>
      </c>
      <c r="G30" s="25">
        <f>D30+E30</f>
        <v>261177.7</v>
      </c>
    </row>
    <row r="31" spans="1:7" ht="15">
      <c r="A31" s="26" t="s">
        <v>23</v>
      </c>
      <c r="B31" s="25">
        <f aca="true" t="shared" si="1" ref="B31:G31">B30/B29*100</f>
        <v>101.78384634905701</v>
      </c>
      <c r="C31" s="25">
        <f t="shared" si="1"/>
        <v>100.20024876719096</v>
      </c>
      <c r="D31" s="25">
        <f t="shared" si="1"/>
        <v>101.4836750596112</v>
      </c>
      <c r="E31" s="25">
        <f t="shared" si="1"/>
        <v>98.8214058448136</v>
      </c>
      <c r="F31" s="25">
        <f t="shared" si="1"/>
        <v>100</v>
      </c>
      <c r="G31" s="25">
        <f t="shared" si="1"/>
        <v>99.42751963880212</v>
      </c>
    </row>
    <row r="32" spans="1:7" ht="15">
      <c r="A32" s="26" t="s">
        <v>21</v>
      </c>
      <c r="B32" s="25">
        <f>B30/D30*100</f>
        <v>81.28469390277057</v>
      </c>
      <c r="C32" s="25">
        <f>C30/D30*100</f>
        <v>18.71530609722943</v>
      </c>
      <c r="D32" s="25">
        <f>D30/G30*100</f>
        <v>23.23762710216071</v>
      </c>
      <c r="E32" s="25">
        <f>E30/G30*100</f>
        <v>76.7623728978393</v>
      </c>
      <c r="F32" s="25">
        <f>F30/G30*100</f>
        <v>0.03828810805823008</v>
      </c>
      <c r="G32" s="25">
        <f>D32+E32</f>
        <v>100.00000000000001</v>
      </c>
    </row>
    <row r="33" spans="1:7" ht="15">
      <c r="A33" s="26" t="s">
        <v>7</v>
      </c>
      <c r="B33" s="25">
        <f aca="true" t="shared" si="2" ref="B33:G33">B30/B23*100</f>
        <v>110.37899857028111</v>
      </c>
      <c r="C33" s="25">
        <f t="shared" si="2"/>
        <v>125.96593177483031</v>
      </c>
      <c r="D33" s="25">
        <f t="shared" si="2"/>
        <v>112.99577556305655</v>
      </c>
      <c r="E33" s="25">
        <f t="shared" si="2"/>
        <v>99.58004626196471</v>
      </c>
      <c r="F33" s="25">
        <f t="shared" si="2"/>
        <v>129.87012987012986</v>
      </c>
      <c r="G33" s="25">
        <f t="shared" si="2"/>
        <v>102.40535909630925</v>
      </c>
    </row>
    <row r="34" spans="1:7" ht="15">
      <c r="A34" s="38" t="s">
        <v>20</v>
      </c>
      <c r="B34" s="38"/>
      <c r="C34" s="38"/>
      <c r="D34" s="38"/>
      <c r="E34" s="38"/>
      <c r="F34" s="38"/>
      <c r="G34" s="38"/>
    </row>
    <row r="35" spans="1:7" ht="15">
      <c r="A35" s="26" t="s">
        <v>24</v>
      </c>
      <c r="B35" s="25">
        <v>58160</v>
      </c>
      <c r="C35" s="25">
        <v>7100</v>
      </c>
      <c r="D35" s="25">
        <f>B35+C35</f>
        <v>65260</v>
      </c>
      <c r="E35" s="25">
        <v>164571.6</v>
      </c>
      <c r="F35" s="25"/>
      <c r="G35" s="25">
        <f>D35+E35</f>
        <v>229831.6</v>
      </c>
    </row>
    <row r="36" spans="1:7" ht="15">
      <c r="A36" s="26" t="s">
        <v>35</v>
      </c>
      <c r="B36" s="25">
        <v>62166.1</v>
      </c>
      <c r="C36" s="25">
        <v>7121.3</v>
      </c>
      <c r="D36" s="25">
        <f>B36+C36</f>
        <v>69287.4</v>
      </c>
      <c r="E36" s="25">
        <v>184192.7</v>
      </c>
      <c r="F36" s="25">
        <v>353.7</v>
      </c>
      <c r="G36" s="25">
        <f>D36+E36</f>
        <v>253480.1</v>
      </c>
    </row>
    <row r="37" spans="1:7" ht="15">
      <c r="A37" s="26" t="s">
        <v>22</v>
      </c>
      <c r="B37" s="25">
        <v>64699.7</v>
      </c>
      <c r="C37" s="25">
        <v>6889.1</v>
      </c>
      <c r="D37" s="25">
        <f>B37+C37</f>
        <v>71588.8</v>
      </c>
      <c r="E37" s="25">
        <v>173279.4</v>
      </c>
      <c r="F37" s="25">
        <v>353.7</v>
      </c>
      <c r="G37" s="25">
        <f>D37+E37</f>
        <v>244868.2</v>
      </c>
    </row>
    <row r="38" spans="1:7" ht="15">
      <c r="A38" s="26" t="s">
        <v>23</v>
      </c>
      <c r="B38" s="25">
        <f aca="true" t="shared" si="3" ref="B38:G38">B37/B36*100</f>
        <v>104.075533128184</v>
      </c>
      <c r="C38" s="25">
        <f t="shared" si="3"/>
        <v>96.73935938662885</v>
      </c>
      <c r="D38" s="25">
        <f t="shared" si="3"/>
        <v>103.32152743500262</v>
      </c>
      <c r="E38" s="25">
        <f t="shared" si="3"/>
        <v>94.07506377831477</v>
      </c>
      <c r="F38" s="25">
        <f t="shared" si="3"/>
        <v>100</v>
      </c>
      <c r="G38" s="25">
        <f t="shared" si="3"/>
        <v>96.60253408452971</v>
      </c>
    </row>
    <row r="39" spans="1:7" ht="15">
      <c r="A39" s="26" t="s">
        <v>21</v>
      </c>
      <c r="B39" s="25">
        <f>B37/D37*100</f>
        <v>90.37684665757772</v>
      </c>
      <c r="C39" s="25">
        <f>C37/D37*100</f>
        <v>9.62315334242228</v>
      </c>
      <c r="D39" s="25">
        <f>D37/G37*100</f>
        <v>29.235645951577215</v>
      </c>
      <c r="E39" s="25">
        <f>E37/G37*100</f>
        <v>70.76435404842279</v>
      </c>
      <c r="F39" s="25">
        <f>F36/G36*100</f>
        <v>0.1395375810566589</v>
      </c>
      <c r="G39" s="25">
        <f>D39+E39</f>
        <v>100</v>
      </c>
    </row>
    <row r="40" spans="1:7" ht="15">
      <c r="A40" s="26" t="s">
        <v>7</v>
      </c>
      <c r="B40" s="25">
        <f aca="true" t="shared" si="4" ref="B40:G40">B37/B30*100</f>
        <v>131.1491925266911</v>
      </c>
      <c r="C40" s="25">
        <f t="shared" si="4"/>
        <v>60.650960505696126</v>
      </c>
      <c r="D40" s="25">
        <f t="shared" si="4"/>
        <v>117.9552326108269</v>
      </c>
      <c r="E40" s="25">
        <f t="shared" si="4"/>
        <v>86.42958966751826</v>
      </c>
      <c r="F40" s="25">
        <f t="shared" si="4"/>
        <v>353.7</v>
      </c>
      <c r="G40" s="25">
        <f t="shared" si="4"/>
        <v>93.75540101624297</v>
      </c>
    </row>
    <row r="41" spans="1:7" ht="15">
      <c r="A41" s="1" t="s">
        <v>26</v>
      </c>
      <c r="B41" s="1"/>
      <c r="C41" s="1"/>
      <c r="D41" s="1"/>
      <c r="E41" s="1"/>
      <c r="F41" s="1"/>
      <c r="G41" s="1"/>
    </row>
    <row r="42" spans="1:7" ht="15" customHeight="1">
      <c r="A42" s="32" t="s">
        <v>76</v>
      </c>
      <c r="B42" s="31"/>
      <c r="C42" s="31"/>
      <c r="D42" s="31"/>
      <c r="E42" s="31"/>
      <c r="F42" s="31"/>
      <c r="G42" s="31"/>
    </row>
    <row r="43" spans="1:7" ht="64.5" customHeight="1">
      <c r="A43" s="31"/>
      <c r="B43" s="31"/>
      <c r="C43" s="31"/>
      <c r="D43" s="31"/>
      <c r="E43" s="31"/>
      <c r="F43" s="31"/>
      <c r="G43" s="31"/>
    </row>
    <row r="44" spans="1:7" ht="15">
      <c r="A44" s="35" t="s">
        <v>112</v>
      </c>
      <c r="B44" s="35"/>
      <c r="C44" s="35"/>
      <c r="D44" s="35"/>
      <c r="E44" s="35"/>
      <c r="F44" s="35"/>
      <c r="G44" s="35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35"/>
      <c r="B46" s="35"/>
      <c r="C46" s="35"/>
      <c r="D46" s="35"/>
      <c r="E46" s="35"/>
      <c r="F46" s="35"/>
      <c r="G46" s="35"/>
    </row>
    <row r="47" spans="1:7" ht="15">
      <c r="A47" s="35"/>
      <c r="B47" s="35"/>
      <c r="C47" s="35"/>
      <c r="D47" s="35"/>
      <c r="E47" s="35"/>
      <c r="F47" s="35"/>
      <c r="G47" s="35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7" ht="15">
      <c r="A60" s="1"/>
      <c r="B60" s="1"/>
      <c r="C60" s="1"/>
      <c r="D60" s="1"/>
      <c r="E60" s="1"/>
      <c r="F60" s="1"/>
      <c r="G60" s="1"/>
    </row>
    <row r="61" spans="1:7" ht="15">
      <c r="A61" s="1"/>
      <c r="B61" s="1"/>
      <c r="C61" s="1"/>
      <c r="D61" s="1"/>
      <c r="E61" s="1"/>
      <c r="F61" s="1"/>
      <c r="G61" s="1"/>
    </row>
    <row r="62" spans="1:7" ht="15">
      <c r="A62" s="1"/>
      <c r="B62" s="1"/>
      <c r="C62" s="1"/>
      <c r="D62" s="1"/>
      <c r="E62" s="1"/>
      <c r="F62" s="1"/>
      <c r="G62" s="1"/>
    </row>
    <row r="63" spans="1:7" ht="15">
      <c r="A63" s="1"/>
      <c r="B63" s="1"/>
      <c r="C63" s="1"/>
      <c r="D63" s="1"/>
      <c r="E63" s="1"/>
      <c r="F63" s="1"/>
      <c r="G63" s="1"/>
    </row>
    <row r="64" spans="1:7" ht="15">
      <c r="A64" s="1"/>
      <c r="B64" s="1"/>
      <c r="C64" s="1"/>
      <c r="D64" s="1"/>
      <c r="E64" s="1"/>
      <c r="F64" s="1"/>
      <c r="G64" s="1"/>
    </row>
    <row r="65" spans="1:7" ht="15">
      <c r="A65" s="1"/>
      <c r="B65" s="1"/>
      <c r="C65" s="1"/>
      <c r="D65" s="1"/>
      <c r="E65" s="1"/>
      <c r="F65" s="1"/>
      <c r="G65" s="1"/>
    </row>
    <row r="66" spans="1:7" ht="15">
      <c r="A66" s="1"/>
      <c r="B66" s="1"/>
      <c r="C66" s="1"/>
      <c r="D66" s="1"/>
      <c r="E66" s="1"/>
      <c r="F66" s="1"/>
      <c r="G66" s="1"/>
    </row>
    <row r="67" spans="1:7" ht="15">
      <c r="A67" s="1"/>
      <c r="B67" s="1"/>
      <c r="C67" s="1"/>
      <c r="D67" s="1"/>
      <c r="E67" s="1"/>
      <c r="F67" s="1"/>
      <c r="G67" s="1"/>
    </row>
    <row r="68" spans="1:7" ht="15">
      <c r="A68" s="1"/>
      <c r="B68" s="1"/>
      <c r="C68" s="1"/>
      <c r="D68" s="1"/>
      <c r="E68" s="1"/>
      <c r="F68" s="1"/>
      <c r="G68" s="1"/>
    </row>
    <row r="69" spans="1:7" ht="15">
      <c r="A69" s="1"/>
      <c r="B69" s="1"/>
      <c r="C69" s="1"/>
      <c r="D69" s="1"/>
      <c r="E69" s="1"/>
      <c r="F69" s="1"/>
      <c r="G69" s="1"/>
    </row>
  </sheetData>
  <sheetProtection/>
  <mergeCells count="9">
    <mergeCell ref="A46:G47"/>
    <mergeCell ref="A42:G43"/>
    <mergeCell ref="A44:G44"/>
    <mergeCell ref="F4:G4"/>
    <mergeCell ref="A6:G6"/>
    <mergeCell ref="A13:G13"/>
    <mergeCell ref="A20:G20"/>
    <mergeCell ref="A27:G27"/>
    <mergeCell ref="A34:G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B3" sqref="A3:H3"/>
    </sheetView>
  </sheetViews>
  <sheetFormatPr defaultColWidth="9.140625" defaultRowHeight="15"/>
  <cols>
    <col min="1" max="1" width="13.140625" style="0" customWidth="1"/>
    <col min="2" max="2" width="11.7109375" style="0" customWidth="1"/>
    <col min="3" max="3" width="9.28125" style="0" customWidth="1"/>
    <col min="4" max="4" width="13.28125" style="0" customWidth="1"/>
    <col min="6" max="6" width="11.7109375" style="0" customWidth="1"/>
    <col min="7" max="7" width="10.00390625" style="0" customWidth="1"/>
  </cols>
  <sheetData>
    <row r="1" spans="1:8" ht="15">
      <c r="A1" s="1" t="s">
        <v>39</v>
      </c>
      <c r="B1" s="1"/>
      <c r="C1" s="1"/>
      <c r="D1" s="1"/>
      <c r="E1" s="1"/>
      <c r="F1" s="1"/>
      <c r="G1" s="1"/>
      <c r="H1" s="1"/>
    </row>
    <row r="2" spans="1:8" ht="6" customHeight="1" hidden="1">
      <c r="A2" s="1"/>
      <c r="B2" s="1"/>
      <c r="C2" s="1"/>
      <c r="D2" s="1"/>
      <c r="E2" s="1"/>
      <c r="F2" s="1"/>
      <c r="G2" s="1"/>
      <c r="H2" s="1"/>
    </row>
    <row r="3" spans="1:8" ht="15.75">
      <c r="A3" s="8" t="s">
        <v>122</v>
      </c>
      <c r="B3" s="8"/>
      <c r="C3" s="8"/>
      <c r="D3" s="8"/>
      <c r="E3" s="8"/>
      <c r="F3" s="8"/>
      <c r="G3" s="8"/>
      <c r="H3" s="8"/>
    </row>
    <row r="4" spans="1:8" ht="15">
      <c r="A4" s="1"/>
      <c r="B4" s="1"/>
      <c r="C4" s="1"/>
      <c r="D4" s="1"/>
      <c r="E4" s="1"/>
      <c r="F4" s="1"/>
      <c r="G4" s="39" t="s">
        <v>25</v>
      </c>
      <c r="H4" s="39"/>
    </row>
    <row r="5" spans="1:8" ht="44.25" customHeight="1">
      <c r="A5" s="41" t="s">
        <v>0</v>
      </c>
      <c r="B5" s="43" t="s">
        <v>40</v>
      </c>
      <c r="C5" s="40" t="s">
        <v>98</v>
      </c>
      <c r="D5" s="40"/>
      <c r="E5" s="40" t="s">
        <v>82</v>
      </c>
      <c r="F5" s="40"/>
      <c r="G5" s="41" t="s">
        <v>83</v>
      </c>
      <c r="H5" s="41" t="s">
        <v>41</v>
      </c>
    </row>
    <row r="6" spans="1:8" ht="74.25" customHeight="1">
      <c r="A6" s="42"/>
      <c r="B6" s="44"/>
      <c r="C6" s="4" t="s">
        <v>97</v>
      </c>
      <c r="D6" s="4" t="s">
        <v>81</v>
      </c>
      <c r="E6" s="4" t="s">
        <v>96</v>
      </c>
      <c r="F6" s="4" t="s">
        <v>99</v>
      </c>
      <c r="G6" s="42"/>
      <c r="H6" s="42"/>
    </row>
    <row r="7" spans="1:8" ht="15">
      <c r="A7" s="33" t="s">
        <v>13</v>
      </c>
      <c r="B7" s="33"/>
      <c r="C7" s="33"/>
      <c r="D7" s="33"/>
      <c r="E7" s="33"/>
      <c r="F7" s="33"/>
      <c r="G7" s="33"/>
      <c r="H7" s="33"/>
    </row>
    <row r="8" spans="1:8" ht="15.75" customHeight="1">
      <c r="A8" s="4" t="s">
        <v>36</v>
      </c>
      <c r="B8" s="25">
        <v>2175</v>
      </c>
      <c r="C8" s="25">
        <v>1275</v>
      </c>
      <c r="D8" s="25">
        <v>1175</v>
      </c>
      <c r="E8" s="25">
        <v>105</v>
      </c>
      <c r="F8" s="25">
        <v>5</v>
      </c>
      <c r="G8" s="25">
        <v>85</v>
      </c>
      <c r="H8" s="25">
        <v>710</v>
      </c>
    </row>
    <row r="9" spans="1:8" ht="12.75" customHeight="1">
      <c r="A9" s="4" t="s">
        <v>35</v>
      </c>
      <c r="B9" s="25">
        <v>3286</v>
      </c>
      <c r="C9" s="25">
        <v>1407</v>
      </c>
      <c r="D9" s="25">
        <v>1295</v>
      </c>
      <c r="E9" s="25">
        <v>575</v>
      </c>
      <c r="F9" s="25">
        <v>225</v>
      </c>
      <c r="G9" s="25">
        <v>85</v>
      </c>
      <c r="H9" s="25">
        <v>1219</v>
      </c>
    </row>
    <row r="10" spans="1:8" ht="15">
      <c r="A10" s="3" t="s">
        <v>22</v>
      </c>
      <c r="B10" s="25">
        <v>3790.4</v>
      </c>
      <c r="C10" s="25">
        <v>1553.1</v>
      </c>
      <c r="D10" s="25">
        <v>1426.5</v>
      </c>
      <c r="E10" s="25">
        <v>658.6</v>
      </c>
      <c r="F10" s="25">
        <v>256.4</v>
      </c>
      <c r="G10" s="25">
        <v>96.5</v>
      </c>
      <c r="H10" s="25">
        <v>1482.2</v>
      </c>
    </row>
    <row r="11" spans="1:8" ht="15">
      <c r="A11" s="3" t="s">
        <v>5</v>
      </c>
      <c r="B11" s="25">
        <f>B10/B9*100</f>
        <v>115.34996956786368</v>
      </c>
      <c r="C11" s="25">
        <f aca="true" t="shared" si="0" ref="C11:H11">C10/C9*100</f>
        <v>110.38379530916845</v>
      </c>
      <c r="D11" s="25">
        <f t="shared" si="0"/>
        <v>110.15444015444015</v>
      </c>
      <c r="E11" s="25">
        <f t="shared" si="0"/>
        <v>114.5391304347826</v>
      </c>
      <c r="F11" s="25">
        <f t="shared" si="0"/>
        <v>113.95555555555555</v>
      </c>
      <c r="G11" s="25">
        <f t="shared" si="0"/>
        <v>113.52941176470588</v>
      </c>
      <c r="H11" s="25">
        <f t="shared" si="0"/>
        <v>121.59146841673503</v>
      </c>
    </row>
    <row r="12" spans="1:8" ht="15">
      <c r="A12" s="3" t="s">
        <v>33</v>
      </c>
      <c r="B12" s="25">
        <f>C12+E12+G12+H12</f>
        <v>100</v>
      </c>
      <c r="C12" s="25">
        <f>C10/B10*100</f>
        <v>40.97456732798649</v>
      </c>
      <c r="D12" s="25">
        <f>D10/C10*100</f>
        <v>91.84856094263087</v>
      </c>
      <c r="E12" s="25">
        <f>E10/B10*100</f>
        <v>17.375474883917263</v>
      </c>
      <c r="F12" s="25">
        <f>F10/E10*100</f>
        <v>38.931065897358025</v>
      </c>
      <c r="G12" s="25">
        <f>G10/B10*100</f>
        <v>2.5459054453355843</v>
      </c>
      <c r="H12" s="25">
        <f>H10/B10*100</f>
        <v>39.10405234276066</v>
      </c>
    </row>
    <row r="13" spans="1:8" ht="15">
      <c r="A13" s="3" t="s">
        <v>7</v>
      </c>
      <c r="B13" s="25"/>
      <c r="C13" s="25"/>
      <c r="D13" s="25"/>
      <c r="E13" s="25"/>
      <c r="F13" s="25"/>
      <c r="G13" s="25"/>
      <c r="H13" s="25"/>
    </row>
    <row r="14" spans="1:8" ht="15">
      <c r="A14" s="33" t="s">
        <v>14</v>
      </c>
      <c r="B14" s="33"/>
      <c r="C14" s="33"/>
      <c r="D14" s="33"/>
      <c r="E14" s="33"/>
      <c r="F14" s="33"/>
      <c r="G14" s="33"/>
      <c r="H14" s="33"/>
    </row>
    <row r="15" spans="1:8" ht="13.5" customHeight="1">
      <c r="A15" s="4" t="s">
        <v>36</v>
      </c>
      <c r="B15" s="25">
        <v>5835</v>
      </c>
      <c r="C15" s="25">
        <v>2140</v>
      </c>
      <c r="D15" s="25">
        <v>1690</v>
      </c>
      <c r="E15" s="25">
        <v>245</v>
      </c>
      <c r="F15" s="25">
        <v>125</v>
      </c>
      <c r="G15" s="25">
        <v>180</v>
      </c>
      <c r="H15" s="25">
        <v>3270</v>
      </c>
    </row>
    <row r="16" spans="1:8" ht="13.5" customHeight="1">
      <c r="A16" s="4" t="s">
        <v>35</v>
      </c>
      <c r="B16" s="25">
        <v>10547.7</v>
      </c>
      <c r="C16" s="25">
        <v>2031</v>
      </c>
      <c r="D16" s="25">
        <v>1880</v>
      </c>
      <c r="E16" s="25">
        <v>1055</v>
      </c>
      <c r="F16" s="25">
        <v>535</v>
      </c>
      <c r="G16" s="25">
        <v>180</v>
      </c>
      <c r="H16" s="25">
        <v>7281.7</v>
      </c>
    </row>
    <row r="17" spans="1:8" ht="15">
      <c r="A17" s="3" t="s">
        <v>22</v>
      </c>
      <c r="B17" s="25">
        <v>11677.1</v>
      </c>
      <c r="C17" s="25">
        <v>2569.5</v>
      </c>
      <c r="D17" s="25">
        <v>2348.2</v>
      </c>
      <c r="E17" s="25">
        <v>1741.3</v>
      </c>
      <c r="F17" s="25">
        <v>930</v>
      </c>
      <c r="G17" s="25">
        <v>182.2</v>
      </c>
      <c r="H17" s="25">
        <v>7184.1</v>
      </c>
    </row>
    <row r="18" spans="1:8" ht="15">
      <c r="A18" s="3" t="s">
        <v>5</v>
      </c>
      <c r="B18" s="25">
        <f aca="true" t="shared" si="1" ref="B18:H18">B17/B16*100</f>
        <v>110.70754761701602</v>
      </c>
      <c r="C18" s="25">
        <f t="shared" si="1"/>
        <v>126.51403249630724</v>
      </c>
      <c r="D18" s="25">
        <f t="shared" si="1"/>
        <v>124.90425531914893</v>
      </c>
      <c r="E18" s="25">
        <f t="shared" si="1"/>
        <v>165.0521327014218</v>
      </c>
      <c r="F18" s="25">
        <f t="shared" si="1"/>
        <v>173.83177570093457</v>
      </c>
      <c r="G18" s="25">
        <f t="shared" si="1"/>
        <v>101.22222222222221</v>
      </c>
      <c r="H18" s="25">
        <f t="shared" si="1"/>
        <v>98.65965365230647</v>
      </c>
    </row>
    <row r="19" spans="1:8" ht="15">
      <c r="A19" s="3" t="s">
        <v>33</v>
      </c>
      <c r="B19" s="25">
        <f>C19+E19+G19+H19</f>
        <v>100</v>
      </c>
      <c r="C19" s="25">
        <f>C17/B17*100</f>
        <v>22.004607308321415</v>
      </c>
      <c r="D19" s="25">
        <f>D17/C17*100</f>
        <v>91.38742946098462</v>
      </c>
      <c r="E19" s="25">
        <f>E17/B17*100</f>
        <v>14.912092899778198</v>
      </c>
      <c r="F19" s="25">
        <f>F17/E17*100</f>
        <v>53.408373054614366</v>
      </c>
      <c r="G19" s="25">
        <f>G17/B17*100</f>
        <v>1.560318914799051</v>
      </c>
      <c r="H19" s="25">
        <f>H17/B17*100</f>
        <v>61.52298087710134</v>
      </c>
    </row>
    <row r="20" spans="1:8" ht="15">
      <c r="A20" s="3" t="s">
        <v>7</v>
      </c>
      <c r="B20" s="25">
        <f>B17/B10*100</f>
        <v>308.0703883495146</v>
      </c>
      <c r="C20" s="25">
        <f aca="true" t="shared" si="2" ref="C20:H20">C17/C10*100</f>
        <v>165.44330693451806</v>
      </c>
      <c r="D20" s="25">
        <f t="shared" si="2"/>
        <v>164.61268839817734</v>
      </c>
      <c r="E20" s="25">
        <f t="shared" si="2"/>
        <v>264.3941694503492</v>
      </c>
      <c r="F20" s="25">
        <f t="shared" si="2"/>
        <v>362.71450858034325</v>
      </c>
      <c r="G20" s="25">
        <f t="shared" si="2"/>
        <v>188.8082901554404</v>
      </c>
      <c r="H20" s="25">
        <f t="shared" si="2"/>
        <v>484.69167453784917</v>
      </c>
    </row>
    <row r="21" spans="1:8" ht="15">
      <c r="A21" s="33" t="s">
        <v>15</v>
      </c>
      <c r="B21" s="33"/>
      <c r="C21" s="33"/>
      <c r="D21" s="33"/>
      <c r="E21" s="33"/>
      <c r="F21" s="33"/>
      <c r="G21" s="33"/>
      <c r="H21" s="33"/>
    </row>
    <row r="22" spans="1:8" ht="13.5" customHeight="1">
      <c r="A22" s="4" t="s">
        <v>36</v>
      </c>
      <c r="B22" s="25">
        <v>6541</v>
      </c>
      <c r="C22" s="25">
        <v>1830</v>
      </c>
      <c r="D22" s="25">
        <v>1710</v>
      </c>
      <c r="E22" s="25">
        <v>755</v>
      </c>
      <c r="F22" s="25">
        <v>275</v>
      </c>
      <c r="G22" s="25">
        <v>110</v>
      </c>
      <c r="H22" s="25">
        <v>3846</v>
      </c>
    </row>
    <row r="23" spans="1:8" ht="12.75" customHeight="1">
      <c r="A23" s="4" t="s">
        <v>35</v>
      </c>
      <c r="B23" s="25">
        <v>8750</v>
      </c>
      <c r="C23" s="25">
        <v>2447</v>
      </c>
      <c r="D23" s="25">
        <v>2310</v>
      </c>
      <c r="E23" s="25">
        <v>1140</v>
      </c>
      <c r="F23" s="25">
        <v>740</v>
      </c>
      <c r="G23" s="25">
        <v>213</v>
      </c>
      <c r="H23" s="25">
        <v>4950</v>
      </c>
    </row>
    <row r="24" spans="1:8" ht="15">
      <c r="A24" s="3" t="s">
        <v>22</v>
      </c>
      <c r="B24" s="25">
        <v>9017.2</v>
      </c>
      <c r="C24" s="25">
        <v>2555.6</v>
      </c>
      <c r="D24" s="25">
        <v>2402.3</v>
      </c>
      <c r="E24" s="25">
        <v>1168</v>
      </c>
      <c r="F24" s="25">
        <v>765</v>
      </c>
      <c r="G24" s="25">
        <v>217</v>
      </c>
      <c r="H24" s="25">
        <v>5076.5</v>
      </c>
    </row>
    <row r="25" spans="1:8" ht="15">
      <c r="A25" s="3" t="s">
        <v>5</v>
      </c>
      <c r="B25" s="25">
        <f>B24/B23*100</f>
        <v>103.0537142857143</v>
      </c>
      <c r="C25" s="25">
        <f aca="true" t="shared" si="3" ref="C25:H25">C24/C23*100</f>
        <v>104.43808745402534</v>
      </c>
      <c r="D25" s="25">
        <f t="shared" si="3"/>
        <v>103.99567099567099</v>
      </c>
      <c r="E25" s="25">
        <f t="shared" si="3"/>
        <v>102.4561403508772</v>
      </c>
      <c r="F25" s="25">
        <f t="shared" si="3"/>
        <v>103.37837837837837</v>
      </c>
      <c r="G25" s="25">
        <f t="shared" si="3"/>
        <v>101.87793427230048</v>
      </c>
      <c r="H25" s="25">
        <f t="shared" si="3"/>
        <v>102.55555555555556</v>
      </c>
    </row>
    <row r="26" spans="1:8" ht="15">
      <c r="A26" s="3" t="s">
        <v>33</v>
      </c>
      <c r="B26" s="25">
        <f>C26+E26+G26+H26</f>
        <v>99.99889100829525</v>
      </c>
      <c r="C26" s="25">
        <f>C24/B24*100</f>
        <v>28.34139200638779</v>
      </c>
      <c r="D26" s="25">
        <f>D24/C24*100</f>
        <v>94.00140867115356</v>
      </c>
      <c r="E26" s="25">
        <f>E24/B24*100</f>
        <v>12.953023111387127</v>
      </c>
      <c r="F26" s="25">
        <f>F24/E24*100</f>
        <v>65.49657534246576</v>
      </c>
      <c r="G26" s="25">
        <f>G24/B24*100</f>
        <v>2.4065119992902453</v>
      </c>
      <c r="H26" s="25">
        <f>H24/B24*100</f>
        <v>56.29796389123008</v>
      </c>
    </row>
    <row r="27" spans="1:8" ht="15">
      <c r="A27" s="3" t="s">
        <v>7</v>
      </c>
      <c r="B27" s="25">
        <f>B24/B17*100</f>
        <v>77.22122787335897</v>
      </c>
      <c r="C27" s="25">
        <f aca="true" t="shared" si="4" ref="C27:H27">C24/C17*100</f>
        <v>99.45903872348705</v>
      </c>
      <c r="D27" s="25">
        <f t="shared" si="4"/>
        <v>102.30389234307131</v>
      </c>
      <c r="E27" s="25">
        <f t="shared" si="4"/>
        <v>67.07632228794579</v>
      </c>
      <c r="F27" s="25">
        <f t="shared" si="4"/>
        <v>82.25806451612904</v>
      </c>
      <c r="G27" s="25">
        <f t="shared" si="4"/>
        <v>119.09989023051592</v>
      </c>
      <c r="H27" s="25">
        <f t="shared" si="4"/>
        <v>70.66299188485684</v>
      </c>
    </row>
    <row r="28" spans="1:8" ht="15">
      <c r="A28" s="33" t="s">
        <v>16</v>
      </c>
      <c r="B28" s="33"/>
      <c r="C28" s="33"/>
      <c r="D28" s="33"/>
      <c r="E28" s="33"/>
      <c r="F28" s="33"/>
      <c r="G28" s="33"/>
      <c r="H28" s="33"/>
    </row>
    <row r="29" spans="1:8" ht="15" customHeight="1">
      <c r="A29" s="26" t="s">
        <v>36</v>
      </c>
      <c r="B29" s="25">
        <v>9492</v>
      </c>
      <c r="C29" s="25">
        <v>2570</v>
      </c>
      <c r="D29" s="25">
        <v>2370</v>
      </c>
      <c r="E29" s="25">
        <v>1800</v>
      </c>
      <c r="F29" s="25">
        <v>1100</v>
      </c>
      <c r="G29" s="25">
        <v>250</v>
      </c>
      <c r="H29" s="25">
        <v>4872</v>
      </c>
    </row>
    <row r="30" spans="1:8" ht="15.75" customHeight="1">
      <c r="A30" s="26" t="s">
        <v>35</v>
      </c>
      <c r="B30" s="25">
        <v>11335.9</v>
      </c>
      <c r="C30" s="25">
        <v>2878.2</v>
      </c>
      <c r="D30" s="25">
        <v>2422</v>
      </c>
      <c r="E30" s="25">
        <v>2833</v>
      </c>
      <c r="F30" s="25">
        <v>2712</v>
      </c>
      <c r="G30" s="25">
        <v>224</v>
      </c>
      <c r="H30" s="25">
        <v>5400.7</v>
      </c>
    </row>
    <row r="31" spans="1:8" ht="15">
      <c r="A31" s="25" t="s">
        <v>22</v>
      </c>
      <c r="B31" s="25">
        <v>11358.6</v>
      </c>
      <c r="C31" s="25">
        <v>2772.1</v>
      </c>
      <c r="D31" s="25">
        <v>2312.9</v>
      </c>
      <c r="E31" s="25">
        <v>2940.7</v>
      </c>
      <c r="F31" s="25">
        <v>2712.8</v>
      </c>
      <c r="G31" s="25">
        <v>226</v>
      </c>
      <c r="H31" s="25">
        <v>5419.8</v>
      </c>
    </row>
    <row r="32" spans="1:8" ht="15">
      <c r="A32" s="25" t="s">
        <v>5</v>
      </c>
      <c r="B32" s="25">
        <f>B31/B30*100</f>
        <v>100.20024876719096</v>
      </c>
      <c r="C32" s="25">
        <f aca="true" t="shared" si="5" ref="C32:H32">C31/C30*100</f>
        <v>96.31366826488778</v>
      </c>
      <c r="D32" s="25">
        <f t="shared" si="5"/>
        <v>95.49545829892651</v>
      </c>
      <c r="E32" s="25">
        <f t="shared" si="5"/>
        <v>103.80162372043769</v>
      </c>
      <c r="F32" s="25">
        <f t="shared" si="5"/>
        <v>100.02949852507375</v>
      </c>
      <c r="G32" s="25">
        <f t="shared" si="5"/>
        <v>100.89285714285714</v>
      </c>
      <c r="H32" s="25">
        <f t="shared" si="5"/>
        <v>100.35365785916642</v>
      </c>
    </row>
    <row r="33" spans="1:8" ht="15">
      <c r="A33" s="25" t="s">
        <v>33</v>
      </c>
      <c r="B33" s="25">
        <f>C33+E33+G33+H33</f>
        <v>100</v>
      </c>
      <c r="C33" s="25">
        <f>C31/B31*100</f>
        <v>24.405296427376612</v>
      </c>
      <c r="D33" s="25">
        <f>D31/C31*100</f>
        <v>83.43494101944376</v>
      </c>
      <c r="E33" s="25">
        <f>E31/B31*100</f>
        <v>25.889634285915513</v>
      </c>
      <c r="F33" s="25">
        <f>F31/E31*100</f>
        <v>92.2501445234128</v>
      </c>
      <c r="G33" s="25">
        <f>G31/B31*100</f>
        <v>1.98968182698572</v>
      </c>
      <c r="H33" s="25">
        <f>H31/B31*100</f>
        <v>47.715387459722145</v>
      </c>
    </row>
    <row r="34" spans="1:8" ht="15">
      <c r="A34" s="25" t="s">
        <v>7</v>
      </c>
      <c r="B34" s="25">
        <f>B31/B24*100</f>
        <v>125.96593177483031</v>
      </c>
      <c r="C34" s="25">
        <f aca="true" t="shared" si="6" ref="C34:H34">C31/C24*100</f>
        <v>108.47159179840351</v>
      </c>
      <c r="D34" s="25">
        <f t="shared" si="6"/>
        <v>96.27856637389168</v>
      </c>
      <c r="E34" s="25">
        <f t="shared" si="6"/>
        <v>251.77226027397256</v>
      </c>
      <c r="F34" s="25">
        <f t="shared" si="6"/>
        <v>354.61437908496737</v>
      </c>
      <c r="G34" s="25">
        <f t="shared" si="6"/>
        <v>104.14746543778801</v>
      </c>
      <c r="H34" s="25">
        <f t="shared" si="6"/>
        <v>106.76253324140647</v>
      </c>
    </row>
    <row r="35" spans="1:8" ht="15">
      <c r="A35" s="34" t="s">
        <v>20</v>
      </c>
      <c r="B35" s="34"/>
      <c r="C35" s="34"/>
      <c r="D35" s="34"/>
      <c r="E35" s="34"/>
      <c r="F35" s="34"/>
      <c r="G35" s="34"/>
      <c r="H35" s="34"/>
    </row>
    <row r="36" spans="1:8" ht="14.25" customHeight="1">
      <c r="A36" s="26" t="s">
        <v>36</v>
      </c>
      <c r="B36" s="25">
        <v>7100</v>
      </c>
      <c r="C36" s="25">
        <v>2700</v>
      </c>
      <c r="D36" s="25">
        <v>2200</v>
      </c>
      <c r="E36" s="25">
        <v>3600</v>
      </c>
      <c r="F36" s="25">
        <v>2900</v>
      </c>
      <c r="G36" s="25">
        <v>250</v>
      </c>
      <c r="H36" s="25">
        <v>550</v>
      </c>
    </row>
    <row r="37" spans="1:8" ht="14.25" customHeight="1">
      <c r="A37" s="26" t="s">
        <v>35</v>
      </c>
      <c r="B37" s="25">
        <v>7121.3</v>
      </c>
      <c r="C37" s="25">
        <v>2784.8</v>
      </c>
      <c r="D37" s="25">
        <v>2428</v>
      </c>
      <c r="E37" s="25">
        <v>3447.7</v>
      </c>
      <c r="F37" s="25">
        <v>1244.3</v>
      </c>
      <c r="G37" s="25">
        <v>140</v>
      </c>
      <c r="H37" s="25">
        <v>748.8</v>
      </c>
    </row>
    <row r="38" spans="1:8" ht="15">
      <c r="A38" s="25" t="s">
        <v>22</v>
      </c>
      <c r="B38" s="25">
        <v>6889.1</v>
      </c>
      <c r="C38" s="25">
        <v>2881.6</v>
      </c>
      <c r="D38" s="25">
        <v>2490.9</v>
      </c>
      <c r="E38" s="25">
        <v>3358.4</v>
      </c>
      <c r="F38" s="25">
        <v>1155</v>
      </c>
      <c r="G38" s="25">
        <v>64.8</v>
      </c>
      <c r="H38" s="25">
        <v>584.3</v>
      </c>
    </row>
    <row r="39" spans="1:8" ht="15">
      <c r="A39" s="25" t="s">
        <v>5</v>
      </c>
      <c r="B39" s="25">
        <f>B38/B37*100</f>
        <v>96.73935938662885</v>
      </c>
      <c r="C39" s="25">
        <f aca="true" t="shared" si="7" ref="C39:H39">C38/C37*100</f>
        <v>103.47601264004595</v>
      </c>
      <c r="D39" s="25">
        <f t="shared" si="7"/>
        <v>102.59060955518946</v>
      </c>
      <c r="E39" s="25">
        <f t="shared" si="7"/>
        <v>97.4098674478638</v>
      </c>
      <c r="F39" s="25">
        <f t="shared" si="7"/>
        <v>92.82327413003296</v>
      </c>
      <c r="G39" s="25">
        <f t="shared" si="7"/>
        <v>46.285714285714285</v>
      </c>
      <c r="H39" s="25">
        <f t="shared" si="7"/>
        <v>78.03151709401709</v>
      </c>
    </row>
    <row r="40" spans="1:8" ht="15">
      <c r="A40" s="25" t="s">
        <v>33</v>
      </c>
      <c r="B40" s="25">
        <f>C40+E40+G40+H40</f>
        <v>99.99999999999999</v>
      </c>
      <c r="C40" s="25">
        <f>C38/B38*100</f>
        <v>41.828395581425724</v>
      </c>
      <c r="D40" s="25">
        <f>D38/C38*100</f>
        <v>86.44156024430872</v>
      </c>
      <c r="E40" s="25">
        <f>E38/B38*100</f>
        <v>48.74947380644787</v>
      </c>
      <c r="F40" s="25">
        <f>F38/E38*100</f>
        <v>34.3913768461172</v>
      </c>
      <c r="G40" s="25">
        <f>G38/B38*100</f>
        <v>0.940616335950995</v>
      </c>
      <c r="H40" s="25">
        <f>H38/B38*100</f>
        <v>8.481514276175407</v>
      </c>
    </row>
    <row r="41" spans="1:8" ht="15">
      <c r="A41" s="25" t="s">
        <v>7</v>
      </c>
      <c r="B41" s="25">
        <f>B38/B31*100</f>
        <v>60.650960505696126</v>
      </c>
      <c r="C41" s="25">
        <f aca="true" t="shared" si="8" ref="C41:H41">C38/C31*100</f>
        <v>103.95007395115616</v>
      </c>
      <c r="D41" s="25">
        <f t="shared" si="8"/>
        <v>107.69596610316053</v>
      </c>
      <c r="E41" s="25">
        <f t="shared" si="8"/>
        <v>114.20410106437244</v>
      </c>
      <c r="F41" s="25">
        <f t="shared" si="8"/>
        <v>42.575936301975815</v>
      </c>
      <c r="G41" s="25">
        <f t="shared" si="8"/>
        <v>28.672566371681413</v>
      </c>
      <c r="H41" s="25">
        <f t="shared" si="8"/>
        <v>10.780840621425144</v>
      </c>
    </row>
    <row r="42" spans="1:8" ht="12.75" customHeight="1">
      <c r="A42" s="1" t="s">
        <v>78</v>
      </c>
      <c r="B42" s="1"/>
      <c r="C42" s="1"/>
      <c r="D42" s="1"/>
      <c r="E42" s="1"/>
      <c r="F42" s="1"/>
      <c r="G42" s="1"/>
      <c r="H42" s="1"/>
    </row>
    <row r="43" spans="1:8" ht="57" customHeight="1">
      <c r="A43" s="32" t="s">
        <v>121</v>
      </c>
      <c r="B43" s="32"/>
      <c r="C43" s="32"/>
      <c r="D43" s="32"/>
      <c r="E43" s="32"/>
      <c r="F43" s="32"/>
      <c r="G43" s="32"/>
      <c r="H43" s="32"/>
    </row>
    <row r="44" spans="1:8" ht="15">
      <c r="A44" s="31"/>
      <c r="B44" s="31"/>
      <c r="C44" s="31"/>
      <c r="D44" s="31"/>
      <c r="E44" s="31"/>
      <c r="F44" s="31"/>
      <c r="G44" s="31"/>
      <c r="H44" s="31"/>
    </row>
  </sheetData>
  <sheetProtection/>
  <mergeCells count="14">
    <mergeCell ref="A44:H44"/>
    <mergeCell ref="A43:H43"/>
    <mergeCell ref="A28:H28"/>
    <mergeCell ref="A35:H35"/>
    <mergeCell ref="G4:H4"/>
    <mergeCell ref="A7:H7"/>
    <mergeCell ref="A14:H14"/>
    <mergeCell ref="A21:H21"/>
    <mergeCell ref="C5:D5"/>
    <mergeCell ref="E5:F5"/>
    <mergeCell ref="A5:A6"/>
    <mergeCell ref="B5:B6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3" sqref="A3:G3"/>
    </sheetView>
  </sheetViews>
  <sheetFormatPr defaultColWidth="9.140625" defaultRowHeight="15"/>
  <cols>
    <col min="1" max="1" width="12.7109375" style="0" customWidth="1"/>
    <col min="2" max="2" width="16.140625" style="0" customWidth="1"/>
    <col min="4" max="4" width="10.140625" style="0" customWidth="1"/>
    <col min="5" max="5" width="10.57421875" style="0" customWidth="1"/>
    <col min="6" max="6" width="11.421875" style="0" customWidth="1"/>
    <col min="7" max="7" width="12.7109375" style="0" customWidth="1"/>
  </cols>
  <sheetData>
    <row r="1" spans="1:6" ht="14.25" customHeight="1">
      <c r="A1" s="1" t="s">
        <v>42</v>
      </c>
      <c r="B1" s="1"/>
      <c r="C1" s="1"/>
      <c r="D1" s="1"/>
      <c r="E1" s="1"/>
      <c r="F1" s="1"/>
    </row>
    <row r="2" spans="1:6" ht="15" hidden="1">
      <c r="A2" s="1"/>
      <c r="B2" s="1"/>
      <c r="C2" s="1"/>
      <c r="D2" s="1"/>
      <c r="E2" s="1"/>
      <c r="F2" s="1"/>
    </row>
    <row r="3" spans="1:6" ht="15.75">
      <c r="A3" s="8" t="s">
        <v>123</v>
      </c>
      <c r="B3" s="8"/>
      <c r="C3" s="8"/>
      <c r="D3" s="8"/>
      <c r="E3" s="8"/>
      <c r="F3" s="8"/>
    </row>
    <row r="4" spans="1:7" ht="15">
      <c r="A4" s="1"/>
      <c r="B4" s="1"/>
      <c r="C4" s="1"/>
      <c r="D4" s="1"/>
      <c r="E4" s="36" t="s">
        <v>25</v>
      </c>
      <c r="F4" s="36"/>
      <c r="G4" s="36"/>
    </row>
    <row r="5" spans="1:7" ht="58.5" customHeight="1">
      <c r="A5" s="4" t="s">
        <v>0</v>
      </c>
      <c r="B5" s="10" t="s">
        <v>100</v>
      </c>
      <c r="C5" s="4" t="s">
        <v>43</v>
      </c>
      <c r="D5" s="4" t="s">
        <v>44</v>
      </c>
      <c r="E5" s="4" t="s">
        <v>45</v>
      </c>
      <c r="F5" s="4" t="s">
        <v>101</v>
      </c>
      <c r="G5" s="12" t="s">
        <v>102</v>
      </c>
    </row>
    <row r="6" spans="1:7" ht="15">
      <c r="A6" s="45" t="s">
        <v>13</v>
      </c>
      <c r="B6" s="46"/>
      <c r="C6" s="46"/>
      <c r="D6" s="46"/>
      <c r="E6" s="46"/>
      <c r="F6" s="46"/>
      <c r="G6" s="47"/>
    </row>
    <row r="7" spans="1:7" ht="15">
      <c r="A7" s="26" t="s">
        <v>36</v>
      </c>
      <c r="B7" s="25">
        <v>210935.1</v>
      </c>
      <c r="C7" s="25">
        <v>33397</v>
      </c>
      <c r="D7" s="25">
        <v>5722</v>
      </c>
      <c r="E7" s="25">
        <v>171816.1</v>
      </c>
      <c r="F7" s="25"/>
      <c r="G7" s="27"/>
    </row>
    <row r="8" spans="1:7" ht="13.5" customHeight="1">
      <c r="A8" s="26" t="s">
        <v>35</v>
      </c>
      <c r="B8" s="25">
        <v>255075.7</v>
      </c>
      <c r="C8" s="25">
        <v>38436.7</v>
      </c>
      <c r="D8" s="25">
        <v>31564</v>
      </c>
      <c r="E8" s="25">
        <v>184793.2</v>
      </c>
      <c r="F8" s="25">
        <v>67</v>
      </c>
      <c r="G8" s="27"/>
    </row>
    <row r="9" spans="1:7" ht="15">
      <c r="A9" s="25" t="s">
        <v>22</v>
      </c>
      <c r="B9" s="25">
        <v>248670.6</v>
      </c>
      <c r="C9" s="25">
        <v>38436.7</v>
      </c>
      <c r="D9" s="25">
        <v>30055.9</v>
      </c>
      <c r="E9" s="25">
        <v>179895.4</v>
      </c>
      <c r="F9" s="25">
        <v>67</v>
      </c>
      <c r="G9" s="27"/>
    </row>
    <row r="10" spans="1:7" ht="15">
      <c r="A10" s="25" t="s">
        <v>5</v>
      </c>
      <c r="B10" s="25">
        <f>B9/B8*100</f>
        <v>97.4889415181454</v>
      </c>
      <c r="C10" s="25">
        <f>C9/C8*100</f>
        <v>100</v>
      </c>
      <c r="D10" s="25">
        <f>D9/D8*100</f>
        <v>95.22208845520214</v>
      </c>
      <c r="E10" s="25">
        <f>E9/E8*100</f>
        <v>97.34957779831724</v>
      </c>
      <c r="F10" s="25">
        <f>F9/F8*100</f>
        <v>100</v>
      </c>
      <c r="G10" s="25"/>
    </row>
    <row r="11" spans="1:7" ht="15">
      <c r="A11" s="25" t="s">
        <v>33</v>
      </c>
      <c r="B11" s="25">
        <f>C11+D11+E11+F11</f>
        <v>99.97044861756879</v>
      </c>
      <c r="C11" s="25">
        <f>C9/B9*100</f>
        <v>15.456873470366016</v>
      </c>
      <c r="D11" s="25">
        <f>D9/B9*100</f>
        <v>12.086631873651328</v>
      </c>
      <c r="E11" s="25">
        <v>72.4</v>
      </c>
      <c r="F11" s="25">
        <f>F9/B9*100</f>
        <v>0.026943273551437122</v>
      </c>
      <c r="G11" s="27"/>
    </row>
    <row r="12" spans="1:7" ht="15">
      <c r="A12" s="25" t="s">
        <v>7</v>
      </c>
      <c r="B12" s="25"/>
      <c r="C12" s="25"/>
      <c r="D12" s="25"/>
      <c r="E12" s="25"/>
      <c r="F12" s="25"/>
      <c r="G12" s="27"/>
    </row>
    <row r="13" spans="1:7" ht="15">
      <c r="A13" s="48" t="s">
        <v>14</v>
      </c>
      <c r="B13" s="49"/>
      <c r="C13" s="49"/>
      <c r="D13" s="49"/>
      <c r="E13" s="49"/>
      <c r="F13" s="49"/>
      <c r="G13" s="50"/>
    </row>
    <row r="14" spans="1:7" ht="15">
      <c r="A14" s="26" t="s">
        <v>36</v>
      </c>
      <c r="B14" s="25">
        <v>191869.5</v>
      </c>
      <c r="C14" s="25">
        <v>39175</v>
      </c>
      <c r="D14" s="25">
        <v>3715.8</v>
      </c>
      <c r="E14" s="25">
        <v>148978.7</v>
      </c>
      <c r="F14" s="25"/>
      <c r="G14" s="27"/>
    </row>
    <row r="15" spans="1:7" ht="15" customHeight="1">
      <c r="A15" s="26" t="s">
        <v>35</v>
      </c>
      <c r="B15" s="25">
        <v>195962.5</v>
      </c>
      <c r="C15" s="25">
        <v>33736</v>
      </c>
      <c r="D15" s="25">
        <v>25794</v>
      </c>
      <c r="E15" s="25">
        <v>136751.7</v>
      </c>
      <c r="F15" s="25">
        <v>122</v>
      </c>
      <c r="G15" s="27"/>
    </row>
    <row r="16" spans="1:7" ht="15">
      <c r="A16" s="25" t="s">
        <v>22</v>
      </c>
      <c r="B16" s="25">
        <v>177960.9</v>
      </c>
      <c r="C16" s="25">
        <v>33736</v>
      </c>
      <c r="D16" s="25">
        <v>10848</v>
      </c>
      <c r="E16" s="25">
        <v>133695.6</v>
      </c>
      <c r="F16" s="25">
        <v>122</v>
      </c>
      <c r="G16" s="27"/>
    </row>
    <row r="17" spans="1:7" ht="15">
      <c r="A17" s="25" t="s">
        <v>5</v>
      </c>
      <c r="B17" s="25">
        <f>B16/B15*100</f>
        <v>90.81375263124322</v>
      </c>
      <c r="C17" s="25">
        <f>C16/C15*100</f>
        <v>100</v>
      </c>
      <c r="D17" s="25">
        <f>D16/D15*100</f>
        <v>42.056292160967665</v>
      </c>
      <c r="E17" s="25">
        <f>E16/E15*100</f>
        <v>97.76521973767053</v>
      </c>
      <c r="F17" s="25">
        <f>F16/F15*100</f>
        <v>100</v>
      </c>
      <c r="G17" s="27"/>
    </row>
    <row r="18" spans="1:7" ht="15">
      <c r="A18" s="25" t="s">
        <v>33</v>
      </c>
      <c r="B18" s="25">
        <f>C18+D18+E18+F18</f>
        <v>100.24763866669589</v>
      </c>
      <c r="C18" s="25">
        <f>C16/B16*100</f>
        <v>18.95697313286233</v>
      </c>
      <c r="D18" s="25">
        <f>D16/B16*100</f>
        <v>6.095721026360286</v>
      </c>
      <c r="E18" s="25">
        <f>E16/B16*100</f>
        <v>75.12639012277417</v>
      </c>
      <c r="F18" s="25">
        <f>F16/B16*100</f>
        <v>0.06855438469911088</v>
      </c>
      <c r="G18" s="27"/>
    </row>
    <row r="19" spans="1:7" ht="15">
      <c r="A19" s="25" t="s">
        <v>7</v>
      </c>
      <c r="B19" s="25">
        <f>B16/B9*100</f>
        <v>71.56491358447681</v>
      </c>
      <c r="C19" s="25">
        <f>C16/C9*100</f>
        <v>87.7702820481467</v>
      </c>
      <c r="D19" s="25">
        <f>D16/D9*100</f>
        <v>36.09274718108591</v>
      </c>
      <c r="E19" s="25">
        <f>E16/E9*100</f>
        <v>74.31852065144523</v>
      </c>
      <c r="F19" s="25">
        <f>F16/F9*100</f>
        <v>182.08955223880596</v>
      </c>
      <c r="G19" s="27"/>
    </row>
    <row r="20" spans="1:7" ht="15">
      <c r="A20" s="48" t="s">
        <v>15</v>
      </c>
      <c r="B20" s="49"/>
      <c r="C20" s="49"/>
      <c r="D20" s="49"/>
      <c r="E20" s="49"/>
      <c r="F20" s="49"/>
      <c r="G20" s="50"/>
    </row>
    <row r="21" spans="1:7" ht="15">
      <c r="A21" s="26" t="s">
        <v>36</v>
      </c>
      <c r="B21" s="25">
        <v>195013.1</v>
      </c>
      <c r="C21" s="25">
        <v>44161</v>
      </c>
      <c r="D21" s="25">
        <v>7332.4</v>
      </c>
      <c r="E21" s="25">
        <v>143486.5</v>
      </c>
      <c r="F21" s="25">
        <v>33.2</v>
      </c>
      <c r="G21" s="27"/>
    </row>
    <row r="22" spans="1:7" ht="19.5" customHeight="1">
      <c r="A22" s="26" t="s">
        <v>35</v>
      </c>
      <c r="B22" s="25">
        <v>204555.3</v>
      </c>
      <c r="C22" s="25">
        <v>43419.3</v>
      </c>
      <c r="D22" s="25">
        <v>20553.8</v>
      </c>
      <c r="E22" s="25">
        <v>140543.9</v>
      </c>
      <c r="F22" s="25">
        <v>44.1</v>
      </c>
      <c r="G22" s="27">
        <v>77</v>
      </c>
    </row>
    <row r="23" spans="1:7" ht="15">
      <c r="A23" s="25" t="s">
        <v>22</v>
      </c>
      <c r="B23" s="25">
        <v>201331.7</v>
      </c>
      <c r="C23" s="25">
        <v>43419.3</v>
      </c>
      <c r="D23" s="25">
        <v>20100.8</v>
      </c>
      <c r="E23" s="25">
        <v>137773.3</v>
      </c>
      <c r="F23" s="25">
        <v>44.1</v>
      </c>
      <c r="G23" s="27">
        <v>77</v>
      </c>
    </row>
    <row r="24" spans="1:7" ht="15">
      <c r="A24" s="25" t="s">
        <v>5</v>
      </c>
      <c r="B24" s="25">
        <f>B23/B22*100</f>
        <v>98.42409363140433</v>
      </c>
      <c r="C24" s="25">
        <f>C23/C22*100</f>
        <v>100</v>
      </c>
      <c r="D24" s="25">
        <f>D23/D22*100</f>
        <v>97.79602798509278</v>
      </c>
      <c r="E24" s="25">
        <f>E23/E22*100</f>
        <v>98.02865866110162</v>
      </c>
      <c r="G24" s="25">
        <f>F23/F22*100</f>
        <v>100</v>
      </c>
    </row>
    <row r="25" spans="1:7" ht="15">
      <c r="A25" s="25" t="s">
        <v>33</v>
      </c>
      <c r="B25" s="25">
        <f>C25+D25+E25+F25</f>
        <v>100.00288081807285</v>
      </c>
      <c r="C25" s="25">
        <f>C23/B23*100</f>
        <v>21.5660524398294</v>
      </c>
      <c r="D25" s="25">
        <f>D23/B23*100</f>
        <v>9.983922054996802</v>
      </c>
      <c r="E25" s="25">
        <f>E23/B23*100</f>
        <v>68.43100217203748</v>
      </c>
      <c r="F25" s="25">
        <f>F23/B23*100</f>
        <v>0.021904151209173717</v>
      </c>
      <c r="G25" s="27"/>
    </row>
    <row r="26" spans="1:7" ht="15">
      <c r="A26" s="25" t="s">
        <v>7</v>
      </c>
      <c r="B26" s="25">
        <f>B23/B16*100</f>
        <v>113.13254765513099</v>
      </c>
      <c r="C26" s="25">
        <f>C23/C16*100</f>
        <v>128.7031657576476</v>
      </c>
      <c r="D26" s="25">
        <f>D23/D16*100</f>
        <v>185.29498525073745</v>
      </c>
      <c r="E26" s="25">
        <f>E23/E16*100</f>
        <v>103.0499881821092</v>
      </c>
      <c r="F26" s="25">
        <f>F23/F16*100</f>
        <v>36.14754098360656</v>
      </c>
      <c r="G26" s="27"/>
    </row>
    <row r="27" spans="1:7" ht="15">
      <c r="A27" s="48" t="s">
        <v>16</v>
      </c>
      <c r="B27" s="49"/>
      <c r="C27" s="49"/>
      <c r="D27" s="49"/>
      <c r="E27" s="49"/>
      <c r="F27" s="49"/>
      <c r="G27" s="50"/>
    </row>
    <row r="28" spans="1:7" ht="15">
      <c r="A28" s="26" t="s">
        <v>36</v>
      </c>
      <c r="B28" s="25">
        <v>199920.2</v>
      </c>
      <c r="C28" s="25">
        <v>43695</v>
      </c>
      <c r="D28" s="25">
        <v>6288.1</v>
      </c>
      <c r="E28" s="25">
        <v>149892.5</v>
      </c>
      <c r="F28" s="25">
        <v>44.6</v>
      </c>
      <c r="G28" s="27"/>
    </row>
    <row r="29" spans="1:7" ht="20.25" customHeight="1">
      <c r="A29" s="26" t="s">
        <v>35</v>
      </c>
      <c r="B29" s="25">
        <v>202877.3</v>
      </c>
      <c r="C29" s="25">
        <v>49352.7</v>
      </c>
      <c r="D29" s="25">
        <v>12086.3</v>
      </c>
      <c r="E29" s="25">
        <v>138218.9</v>
      </c>
      <c r="F29" s="25">
        <v>3053.4</v>
      </c>
      <c r="G29" s="27">
        <v>100</v>
      </c>
    </row>
    <row r="30" spans="1:7" ht="15">
      <c r="A30" s="25" t="s">
        <v>22</v>
      </c>
      <c r="B30" s="25">
        <v>200486.2</v>
      </c>
      <c r="C30" s="25">
        <v>49352.7</v>
      </c>
      <c r="D30" s="25">
        <v>12086.3</v>
      </c>
      <c r="E30" s="25">
        <v>136386.4</v>
      </c>
      <c r="F30" s="25">
        <v>2473.3</v>
      </c>
      <c r="G30" s="27">
        <v>100</v>
      </c>
    </row>
    <row r="31" spans="1:7" ht="15">
      <c r="A31" s="25" t="s">
        <v>5</v>
      </c>
      <c r="B31" s="25">
        <f aca="true" t="shared" si="0" ref="B31:G31">B30/B29*100</f>
        <v>98.8214058448136</v>
      </c>
      <c r="C31" s="25">
        <f t="shared" si="0"/>
        <v>100</v>
      </c>
      <c r="D31" s="25">
        <f t="shared" si="0"/>
        <v>100</v>
      </c>
      <c r="E31" s="25">
        <f t="shared" si="0"/>
        <v>98.6742044684193</v>
      </c>
      <c r="F31" s="25">
        <f t="shared" si="0"/>
        <v>81.00150651732496</v>
      </c>
      <c r="G31" s="25">
        <f t="shared" si="0"/>
        <v>100</v>
      </c>
    </row>
    <row r="32" spans="1:7" ht="15">
      <c r="A32" s="25" t="s">
        <v>33</v>
      </c>
      <c r="B32" s="25">
        <f>C32+D32+E32+F32+G32</f>
        <v>99.95635609832496</v>
      </c>
      <c r="C32" s="25">
        <f>C30/B30*100</f>
        <v>24.616507270824624</v>
      </c>
      <c r="D32" s="25">
        <f>D30/B30*100</f>
        <v>6.0284947293130395</v>
      </c>
      <c r="E32" s="25">
        <f>E30/B30*100</f>
        <v>68.0278243589833</v>
      </c>
      <c r="F32" s="25">
        <f>F30/B30*100</f>
        <v>1.2336509944325347</v>
      </c>
      <c r="G32" s="27">
        <f>G30/B30*100</f>
        <v>0.04987874477146057</v>
      </c>
    </row>
    <row r="33" spans="1:7" ht="15">
      <c r="A33" s="25" t="s">
        <v>7</v>
      </c>
      <c r="B33" s="25">
        <f aca="true" t="shared" si="1" ref="B33:G33">B30/B23*100</f>
        <v>99.58004626196471</v>
      </c>
      <c r="C33" s="25">
        <f t="shared" si="1"/>
        <v>113.66535158328207</v>
      </c>
      <c r="D33" s="25">
        <f t="shared" si="1"/>
        <v>60.12845259890154</v>
      </c>
      <c r="E33" s="25">
        <f t="shared" si="1"/>
        <v>98.99334631601334</v>
      </c>
      <c r="F33" s="25">
        <f t="shared" si="1"/>
        <v>5608.390022675737</v>
      </c>
      <c r="G33" s="25">
        <f t="shared" si="1"/>
        <v>129.87012987012986</v>
      </c>
    </row>
    <row r="34" spans="1:7" ht="15">
      <c r="A34" s="48" t="s">
        <v>20</v>
      </c>
      <c r="B34" s="49"/>
      <c r="C34" s="49"/>
      <c r="D34" s="49"/>
      <c r="E34" s="49"/>
      <c r="F34" s="49"/>
      <c r="G34" s="50"/>
    </row>
    <row r="35" spans="1:7" ht="15">
      <c r="A35" s="26" t="s">
        <v>36</v>
      </c>
      <c r="B35" s="25">
        <v>164571.6</v>
      </c>
      <c r="C35" s="25">
        <v>22107</v>
      </c>
      <c r="D35" s="25">
        <v>2665.5</v>
      </c>
      <c r="E35" s="25">
        <v>139760</v>
      </c>
      <c r="F35" s="25">
        <v>38.9</v>
      </c>
      <c r="G35" s="27"/>
    </row>
    <row r="36" spans="1:7" ht="13.5" customHeight="1">
      <c r="A36" s="26" t="s">
        <v>35</v>
      </c>
      <c r="B36" s="25">
        <v>184192.7</v>
      </c>
      <c r="C36" s="25">
        <v>26221.5</v>
      </c>
      <c r="D36" s="25">
        <v>23658.7</v>
      </c>
      <c r="E36" s="25">
        <v>133778</v>
      </c>
      <c r="F36" s="25">
        <v>60.2</v>
      </c>
      <c r="G36" s="27">
        <v>353.7</v>
      </c>
    </row>
    <row r="37" spans="1:7" ht="15">
      <c r="A37" s="25" t="s">
        <v>22</v>
      </c>
      <c r="B37" s="25">
        <v>173279.4</v>
      </c>
      <c r="C37" s="25">
        <v>26221.5</v>
      </c>
      <c r="D37" s="25">
        <v>23537.4</v>
      </c>
      <c r="E37" s="25">
        <v>122986</v>
      </c>
      <c r="F37" s="25">
        <v>60.2</v>
      </c>
      <c r="G37" s="27">
        <v>353.7</v>
      </c>
    </row>
    <row r="38" spans="1:7" ht="15">
      <c r="A38" s="25" t="s">
        <v>5</v>
      </c>
      <c r="B38" s="25">
        <f aca="true" t="shared" si="2" ref="B38:G38">B37/B36*100</f>
        <v>94.07506377831477</v>
      </c>
      <c r="C38" s="25">
        <f t="shared" si="2"/>
        <v>100</v>
      </c>
      <c r="D38" s="25">
        <f t="shared" si="2"/>
        <v>99.48729220117758</v>
      </c>
      <c r="E38" s="25">
        <f t="shared" si="2"/>
        <v>91.9329037659406</v>
      </c>
      <c r="F38" s="25">
        <f t="shared" si="2"/>
        <v>100</v>
      </c>
      <c r="G38" s="25">
        <f t="shared" si="2"/>
        <v>100</v>
      </c>
    </row>
    <row r="39" spans="1:7" ht="15">
      <c r="A39" s="25" t="s">
        <v>33</v>
      </c>
      <c r="B39" s="25">
        <f>C39+D39+E39+F39+G39</f>
        <v>99.99790442487684</v>
      </c>
      <c r="C39" s="25">
        <v>15.2</v>
      </c>
      <c r="D39" s="25">
        <f>D37/B37*100</f>
        <v>13.583495787727799</v>
      </c>
      <c r="E39" s="25">
        <f>E37/B37*100</f>
        <v>70.97554585253643</v>
      </c>
      <c r="F39" s="25">
        <f>F37/B37*100</f>
        <v>0.03474157920676088</v>
      </c>
      <c r="G39" s="27">
        <f>G37/B37*100</f>
        <v>0.2041212054058359</v>
      </c>
    </row>
    <row r="40" spans="1:7" ht="15">
      <c r="A40" s="25" t="s">
        <v>7</v>
      </c>
      <c r="B40" s="25">
        <f aca="true" t="shared" si="3" ref="B40:G40">B37/B30*100</f>
        <v>86.42958966751826</v>
      </c>
      <c r="C40" s="25">
        <f t="shared" si="3"/>
        <v>53.130831747807115</v>
      </c>
      <c r="D40" s="25">
        <f t="shared" si="3"/>
        <v>194.74446273880346</v>
      </c>
      <c r="E40" s="25">
        <f t="shared" si="3"/>
        <v>90.17468017338972</v>
      </c>
      <c r="F40" s="25">
        <f t="shared" si="3"/>
        <v>2.4339950673189668</v>
      </c>
      <c r="G40" s="25">
        <f t="shared" si="3"/>
        <v>353.7</v>
      </c>
    </row>
    <row r="41" spans="1:6" ht="15">
      <c r="A41" s="1" t="s">
        <v>78</v>
      </c>
      <c r="B41" s="1"/>
      <c r="C41" s="1"/>
      <c r="D41" s="1"/>
      <c r="E41" s="1"/>
      <c r="F41" s="1"/>
    </row>
    <row r="42" spans="1:6" ht="60.75" customHeight="1">
      <c r="A42" s="32" t="s">
        <v>46</v>
      </c>
      <c r="B42" s="32"/>
      <c r="C42" s="32"/>
      <c r="D42" s="32"/>
      <c r="E42" s="32"/>
      <c r="F42" s="32"/>
    </row>
    <row r="43" spans="1:7" ht="15">
      <c r="A43" s="31" t="s">
        <v>114</v>
      </c>
      <c r="B43" s="31"/>
      <c r="C43" s="31"/>
      <c r="D43" s="31"/>
      <c r="E43" s="31"/>
      <c r="F43" s="31"/>
      <c r="G43" s="31"/>
    </row>
  </sheetData>
  <sheetProtection/>
  <mergeCells count="8">
    <mergeCell ref="A43:G43"/>
    <mergeCell ref="E4:G4"/>
    <mergeCell ref="A42:F42"/>
    <mergeCell ref="A6:G6"/>
    <mergeCell ref="A13:G13"/>
    <mergeCell ref="A20:G20"/>
    <mergeCell ref="A27:G27"/>
    <mergeCell ref="A34:G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B3" sqref="A3:H3"/>
    </sheetView>
  </sheetViews>
  <sheetFormatPr defaultColWidth="9.140625" defaultRowHeight="15"/>
  <cols>
    <col min="1" max="1" width="36.421875" style="0" customWidth="1"/>
    <col min="2" max="7" width="10.140625" style="0" bestFit="1" customWidth="1"/>
    <col min="8" max="8" width="9.421875" style="0" customWidth="1"/>
  </cols>
  <sheetData>
    <row r="1" spans="1:16" ht="1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8" t="s">
        <v>125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8"/>
      <c r="B4" s="1"/>
      <c r="C4" s="1"/>
      <c r="D4" s="1"/>
      <c r="E4" s="1"/>
      <c r="F4" s="22"/>
      <c r="G4" s="22"/>
      <c r="H4" s="21" t="s">
        <v>25</v>
      </c>
      <c r="I4" s="1"/>
      <c r="J4" s="1"/>
      <c r="K4" s="1"/>
      <c r="L4" s="1"/>
      <c r="M4" s="1"/>
      <c r="N4" s="1"/>
      <c r="O4" s="1"/>
      <c r="P4" s="1"/>
    </row>
    <row r="5" spans="1:16" ht="18.75" customHeight="1">
      <c r="A5" s="52" t="s">
        <v>52</v>
      </c>
      <c r="B5" s="51" t="s">
        <v>56</v>
      </c>
      <c r="C5" s="51"/>
      <c r="D5" s="51"/>
      <c r="E5" s="51"/>
      <c r="F5" s="51"/>
      <c r="G5" s="51"/>
      <c r="H5" s="41" t="s">
        <v>57</v>
      </c>
      <c r="I5" s="1"/>
      <c r="J5" s="1"/>
      <c r="K5" s="1"/>
      <c r="L5" s="1"/>
      <c r="M5" s="1"/>
      <c r="N5" s="1"/>
      <c r="O5" s="1"/>
      <c r="P5" s="1"/>
    </row>
    <row r="6" spans="1:16" ht="25.5" customHeight="1">
      <c r="A6" s="53"/>
      <c r="B6" s="15">
        <v>39448</v>
      </c>
      <c r="C6" s="15">
        <v>39814</v>
      </c>
      <c r="D6" s="15">
        <v>40179</v>
      </c>
      <c r="E6" s="15">
        <v>40544</v>
      </c>
      <c r="F6" s="15">
        <v>40909</v>
      </c>
      <c r="G6" s="15">
        <v>41275</v>
      </c>
      <c r="H6" s="42"/>
      <c r="I6" s="1"/>
      <c r="J6" s="1"/>
      <c r="K6" s="1"/>
      <c r="L6" s="1"/>
      <c r="M6" s="1"/>
      <c r="N6" s="1"/>
      <c r="O6" s="1"/>
      <c r="P6" s="1"/>
    </row>
    <row r="7" spans="1:16" ht="17.25" customHeight="1">
      <c r="A7" s="3" t="s">
        <v>53</v>
      </c>
      <c r="B7" s="3"/>
      <c r="C7" s="3"/>
      <c r="D7" s="3"/>
      <c r="E7" s="3">
        <v>1400</v>
      </c>
      <c r="F7" s="3">
        <v>1400</v>
      </c>
      <c r="G7" s="3">
        <v>3000</v>
      </c>
      <c r="H7" s="3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23" t="s">
        <v>85</v>
      </c>
      <c r="B8" s="3"/>
      <c r="C8" s="3"/>
      <c r="D8" s="3"/>
      <c r="E8" s="3">
        <v>32.5</v>
      </c>
      <c r="F8" s="3">
        <v>37.3</v>
      </c>
      <c r="G8" s="3">
        <v>29.3</v>
      </c>
      <c r="H8" s="3"/>
      <c r="I8" s="1"/>
      <c r="J8" s="1"/>
      <c r="K8" s="1"/>
      <c r="L8" s="1"/>
      <c r="M8" s="1"/>
      <c r="N8" s="1"/>
      <c r="O8" s="1"/>
      <c r="P8" s="1"/>
    </row>
    <row r="9" spans="1:16" ht="15">
      <c r="A9" s="3" t="s">
        <v>54</v>
      </c>
      <c r="B9" s="3">
        <v>2375.1</v>
      </c>
      <c r="C9" s="3">
        <v>1640</v>
      </c>
      <c r="D9" s="3">
        <v>1093</v>
      </c>
      <c r="E9" s="3">
        <v>547</v>
      </c>
      <c r="F9" s="3"/>
      <c r="G9" s="3">
        <v>5000</v>
      </c>
      <c r="H9" s="3"/>
      <c r="I9" s="1"/>
      <c r="J9" s="1"/>
      <c r="K9" s="1"/>
      <c r="L9" s="1"/>
      <c r="M9" s="1"/>
      <c r="N9" s="1"/>
      <c r="O9" s="1"/>
      <c r="P9" s="1"/>
    </row>
    <row r="10" spans="1:16" ht="15">
      <c r="A10" s="3" t="s">
        <v>84</v>
      </c>
      <c r="B10" s="3">
        <v>54.8</v>
      </c>
      <c r="C10" s="3">
        <v>45.6</v>
      </c>
      <c r="D10" s="3">
        <v>46.3</v>
      </c>
      <c r="E10" s="3">
        <v>12.7</v>
      </c>
      <c r="F10" s="3"/>
      <c r="G10" s="3">
        <v>48.8</v>
      </c>
      <c r="H10" s="3"/>
      <c r="I10" s="1"/>
      <c r="J10" s="1"/>
      <c r="K10" s="1"/>
      <c r="L10" s="1"/>
      <c r="M10" s="1"/>
      <c r="N10" s="1"/>
      <c r="O10" s="1"/>
      <c r="P10" s="1"/>
    </row>
    <row r="11" spans="1:16" ht="15">
      <c r="A11" s="3" t="s">
        <v>55</v>
      </c>
      <c r="B11" s="3">
        <v>1956</v>
      </c>
      <c r="C11" s="3">
        <v>1956</v>
      </c>
      <c r="D11" s="3">
        <v>2356</v>
      </c>
      <c r="E11" s="3">
        <v>2356</v>
      </c>
      <c r="F11" s="3">
        <v>2356</v>
      </c>
      <c r="G11" s="3">
        <v>2247.6</v>
      </c>
      <c r="H11" s="3">
        <v>114.9</v>
      </c>
      <c r="I11" s="1"/>
      <c r="J11" s="1"/>
      <c r="K11" s="1"/>
      <c r="L11" s="1"/>
      <c r="M11" s="1"/>
      <c r="N11" s="1"/>
      <c r="O11" s="1"/>
      <c r="P11" s="1"/>
    </row>
    <row r="12" spans="1:16" ht="15">
      <c r="A12" s="3" t="s">
        <v>58</v>
      </c>
      <c r="B12" s="3">
        <v>4331.1</v>
      </c>
      <c r="C12" s="3">
        <v>3596</v>
      </c>
      <c r="D12" s="3">
        <v>3449</v>
      </c>
      <c r="E12" s="3">
        <v>4303</v>
      </c>
      <c r="F12" s="3">
        <v>3756</v>
      </c>
      <c r="G12" s="3">
        <v>10247.6</v>
      </c>
      <c r="H12" s="3">
        <v>285</v>
      </c>
      <c r="I12" s="1"/>
      <c r="J12" s="1"/>
      <c r="K12" s="1"/>
      <c r="L12" s="1"/>
      <c r="M12" s="1"/>
      <c r="N12" s="1"/>
      <c r="O12" s="1"/>
      <c r="P12" s="1"/>
    </row>
    <row r="13" spans="1:16" ht="105" customHeight="1">
      <c r="A13" s="4" t="s">
        <v>64</v>
      </c>
      <c r="B13" s="3"/>
      <c r="C13" s="30">
        <v>7.1</v>
      </c>
      <c r="D13" s="3">
        <v>5.9</v>
      </c>
      <c r="E13" s="3">
        <v>8</v>
      </c>
      <c r="F13" s="3">
        <v>6.2</v>
      </c>
      <c r="G13" s="3">
        <v>14.3</v>
      </c>
      <c r="H13" s="3"/>
      <c r="I13" s="1"/>
      <c r="J13" s="1"/>
      <c r="K13" s="1"/>
      <c r="L13" s="1"/>
      <c r="M13" s="1"/>
      <c r="N13" s="1"/>
      <c r="O13" s="1"/>
      <c r="P13" s="1"/>
    </row>
    <row r="14" spans="1:16" ht="15">
      <c r="A14" s="45" t="s">
        <v>60</v>
      </c>
      <c r="B14" s="46"/>
      <c r="C14" s="46"/>
      <c r="D14" s="46"/>
      <c r="E14" s="46"/>
      <c r="F14" s="46"/>
      <c r="G14" s="46"/>
      <c r="H14" s="46"/>
      <c r="I14" s="1"/>
      <c r="J14" s="1"/>
      <c r="K14" s="1"/>
      <c r="L14" s="1"/>
      <c r="M14" s="1"/>
      <c r="N14" s="1"/>
      <c r="O14" s="1"/>
      <c r="P14" s="1"/>
    </row>
    <row r="15" spans="1:16" ht="15">
      <c r="A15" s="3" t="s">
        <v>61</v>
      </c>
      <c r="B15" s="3"/>
      <c r="C15" s="3"/>
      <c r="D15" s="3"/>
      <c r="E15" s="3">
        <v>91.2</v>
      </c>
      <c r="F15" s="3">
        <v>104.3</v>
      </c>
      <c r="G15" s="3">
        <v>434.4</v>
      </c>
      <c r="H15" s="3"/>
      <c r="I15" s="1"/>
      <c r="J15" s="1"/>
      <c r="K15" s="1"/>
      <c r="L15" s="1"/>
      <c r="M15" s="1"/>
      <c r="N15" s="1"/>
      <c r="O15" s="1"/>
      <c r="P15" s="1"/>
    </row>
    <row r="16" spans="1:16" ht="30">
      <c r="A16" s="4" t="s">
        <v>103</v>
      </c>
      <c r="B16" s="3"/>
      <c r="C16" s="3"/>
      <c r="D16" s="3"/>
      <c r="E16" s="3">
        <v>0.08</v>
      </c>
      <c r="F16" s="3">
        <v>0.12</v>
      </c>
      <c r="G16" s="3">
        <v>0.35</v>
      </c>
      <c r="H16" s="3"/>
      <c r="I16" s="1"/>
      <c r="J16" s="1"/>
      <c r="K16" s="1"/>
      <c r="L16" s="1"/>
      <c r="M16" s="1"/>
      <c r="N16" s="1"/>
      <c r="O16" s="1"/>
      <c r="P16" s="1"/>
    </row>
    <row r="17" spans="1:16" ht="15">
      <c r="A17" s="16" t="s">
        <v>62</v>
      </c>
      <c r="B17" s="16"/>
      <c r="C17" s="16"/>
      <c r="D17" s="16"/>
      <c r="E17" s="16"/>
      <c r="F17" s="16"/>
      <c r="G17" s="16"/>
      <c r="H17" s="16"/>
      <c r="I17" s="1"/>
      <c r="J17" s="1"/>
      <c r="K17" s="1"/>
      <c r="L17" s="1"/>
      <c r="M17" s="1"/>
      <c r="N17" s="1"/>
      <c r="O17" s="1"/>
      <c r="P17" s="1"/>
    </row>
    <row r="18" spans="1:16" ht="15">
      <c r="A18" s="16"/>
      <c r="B18" s="16"/>
      <c r="C18" s="16"/>
      <c r="D18" s="16"/>
      <c r="E18" s="16"/>
      <c r="F18" s="16"/>
      <c r="G18" s="16"/>
      <c r="H18" s="16"/>
      <c r="I18" s="1"/>
      <c r="J18" s="1"/>
      <c r="K18" s="1"/>
      <c r="L18" s="1"/>
      <c r="M18" s="1"/>
      <c r="N18" s="1"/>
      <c r="O18" s="1"/>
      <c r="P18" s="1"/>
    </row>
    <row r="19" spans="1:16" ht="28.5" customHeight="1">
      <c r="A19" s="32" t="s">
        <v>59</v>
      </c>
      <c r="B19" s="32"/>
      <c r="C19" s="32"/>
      <c r="D19" s="32"/>
      <c r="E19" s="32"/>
      <c r="F19" s="32"/>
      <c r="G19" s="32"/>
      <c r="H19" s="32"/>
      <c r="I19" s="1"/>
      <c r="J19" s="1"/>
      <c r="K19" s="1"/>
      <c r="L19" s="1"/>
      <c r="M19" s="1"/>
      <c r="N19" s="1"/>
      <c r="O19" s="1"/>
      <c r="P19" s="1"/>
    </row>
    <row r="20" spans="1:1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35" t="s">
        <v>116</v>
      </c>
      <c r="B21" s="35"/>
      <c r="C21" s="35"/>
      <c r="D21" s="35"/>
      <c r="E21" s="35"/>
      <c r="F21" s="35"/>
      <c r="G21" s="35"/>
      <c r="H21" s="35"/>
      <c r="I21" s="1"/>
      <c r="J21" s="1"/>
      <c r="K21" s="1"/>
      <c r="L21" s="1"/>
      <c r="M21" s="1"/>
      <c r="N21" s="1"/>
      <c r="O21" s="1"/>
      <c r="P21" s="1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</sheetData>
  <sheetProtection/>
  <mergeCells count="6">
    <mergeCell ref="A19:H19"/>
    <mergeCell ref="A14:H14"/>
    <mergeCell ref="H5:H6"/>
    <mergeCell ref="B5:G5"/>
    <mergeCell ref="A5:A6"/>
    <mergeCell ref="A21:H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5.57421875" style="0" customWidth="1"/>
    <col min="2" max="2" width="10.140625" style="0" customWidth="1"/>
    <col min="3" max="3" width="11.00390625" style="0" customWidth="1"/>
    <col min="4" max="4" width="10.140625" style="0" customWidth="1"/>
    <col min="5" max="5" width="11.00390625" style="0" customWidth="1"/>
    <col min="6" max="6" width="10.140625" style="0" customWidth="1"/>
    <col min="7" max="7" width="10.7109375" style="0" customWidth="1"/>
  </cols>
  <sheetData>
    <row r="1" spans="1:10" ht="1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2.25" customHeight="1">
      <c r="A3" s="63" t="s">
        <v>126</v>
      </c>
      <c r="B3" s="64"/>
      <c r="C3" s="64"/>
      <c r="D3" s="64"/>
      <c r="E3" s="64"/>
      <c r="F3" s="64"/>
      <c r="G3" s="64"/>
      <c r="H3" s="64"/>
      <c r="I3" s="64"/>
      <c r="J3" s="1"/>
    </row>
    <row r="4" spans="1:10" ht="15.75">
      <c r="A4" s="8"/>
      <c r="B4" s="1"/>
      <c r="C4" s="1"/>
      <c r="D4" s="1"/>
      <c r="E4" s="1"/>
      <c r="F4" s="1"/>
      <c r="G4" s="21" t="s">
        <v>25</v>
      </c>
      <c r="H4" s="1"/>
      <c r="I4" s="1"/>
      <c r="J4" s="1"/>
    </row>
    <row r="5" spans="1:10" ht="15.75" customHeight="1">
      <c r="A5" s="54" t="s">
        <v>0</v>
      </c>
      <c r="B5" s="56" t="s">
        <v>74</v>
      </c>
      <c r="C5" s="57"/>
      <c r="D5" s="57"/>
      <c r="E5" s="57"/>
      <c r="F5" s="57"/>
      <c r="G5" s="58"/>
      <c r="H5" s="1"/>
      <c r="I5" s="1"/>
      <c r="J5" s="1"/>
    </row>
    <row r="6" spans="1:10" ht="30" customHeight="1">
      <c r="A6" s="55"/>
      <c r="B6" s="15">
        <v>39448</v>
      </c>
      <c r="C6" s="15">
        <v>39814</v>
      </c>
      <c r="D6" s="15">
        <v>40179</v>
      </c>
      <c r="E6" s="15">
        <v>40544</v>
      </c>
      <c r="F6" s="15">
        <v>40909</v>
      </c>
      <c r="G6" s="15">
        <v>41275</v>
      </c>
      <c r="H6" s="1"/>
      <c r="I6" s="1"/>
      <c r="J6" s="1"/>
    </row>
    <row r="7" spans="1:10" ht="30">
      <c r="A7" s="19" t="s">
        <v>73</v>
      </c>
      <c r="B7">
        <v>8018.2</v>
      </c>
      <c r="C7" s="28">
        <v>6220.9</v>
      </c>
      <c r="D7" s="3">
        <v>2536.6</v>
      </c>
      <c r="E7" s="3">
        <v>4785.5</v>
      </c>
      <c r="F7" s="3">
        <v>8979.3</v>
      </c>
      <c r="G7" s="3">
        <v>1142.4</v>
      </c>
      <c r="H7" s="1"/>
      <c r="I7" s="1"/>
      <c r="J7" s="1"/>
    </row>
    <row r="8" spans="1:10" ht="29.25">
      <c r="A8" s="24" t="s">
        <v>86</v>
      </c>
      <c r="B8" s="28">
        <v>4551.9</v>
      </c>
      <c r="C8" s="3">
        <v>804.8</v>
      </c>
      <c r="D8" s="3">
        <v>103.1</v>
      </c>
      <c r="E8" s="3">
        <v>2061.4</v>
      </c>
      <c r="F8" s="3">
        <v>5928.9</v>
      </c>
      <c r="G8" s="3">
        <v>349.8</v>
      </c>
      <c r="H8" s="1"/>
      <c r="I8" s="1"/>
      <c r="J8" s="1"/>
    </row>
    <row r="9" spans="1:10" ht="25.5" customHeight="1">
      <c r="A9" s="19" t="s">
        <v>87</v>
      </c>
      <c r="B9" s="20"/>
      <c r="C9" s="3"/>
      <c r="D9" s="3"/>
      <c r="E9" s="3"/>
      <c r="F9" s="3"/>
      <c r="G9" s="3"/>
      <c r="H9" s="1"/>
      <c r="I9" s="1"/>
      <c r="J9" s="1"/>
    </row>
    <row r="10" spans="1:10" ht="15">
      <c r="A10" s="18" t="s">
        <v>65</v>
      </c>
      <c r="B10" s="18"/>
      <c r="C10" s="17"/>
      <c r="D10" s="17"/>
      <c r="E10" s="17"/>
      <c r="F10" s="3">
        <v>6.8</v>
      </c>
      <c r="G10" s="3">
        <v>10.4</v>
      </c>
      <c r="H10" s="1"/>
      <c r="I10" s="1"/>
      <c r="J10" s="1"/>
    </row>
    <row r="11" spans="1:10" ht="29.25" customHeight="1">
      <c r="A11" s="18" t="s">
        <v>66</v>
      </c>
      <c r="B11" s="28">
        <v>2.5</v>
      </c>
      <c r="C11" s="3"/>
      <c r="D11" s="3">
        <v>25.6</v>
      </c>
      <c r="E11" s="3"/>
      <c r="F11" s="3">
        <v>12.3</v>
      </c>
      <c r="G11" s="3"/>
      <c r="H11" s="1"/>
      <c r="I11" s="1"/>
      <c r="J11" s="1"/>
    </row>
    <row r="12" spans="1:10" ht="25.5" customHeight="1">
      <c r="A12" s="18" t="s">
        <v>67</v>
      </c>
      <c r="B12" s="28">
        <v>1966</v>
      </c>
      <c r="C12" s="3">
        <v>2.4</v>
      </c>
      <c r="D12" s="3">
        <v>2.5</v>
      </c>
      <c r="E12" s="3">
        <v>2061.4</v>
      </c>
      <c r="F12" s="3">
        <v>2738.4</v>
      </c>
      <c r="G12" s="3"/>
      <c r="H12" s="1"/>
      <c r="I12" s="1"/>
      <c r="J12" s="1"/>
    </row>
    <row r="13" spans="1:10" ht="44.25" customHeight="1">
      <c r="A13" s="18" t="s">
        <v>68</v>
      </c>
      <c r="B13" s="28">
        <v>1389.9</v>
      </c>
      <c r="C13" s="3">
        <v>694.2</v>
      </c>
      <c r="D13" s="3">
        <v>18.6</v>
      </c>
      <c r="E13" s="3"/>
      <c r="F13" s="3">
        <v>767.1</v>
      </c>
      <c r="G13" s="3">
        <v>14.8</v>
      </c>
      <c r="H13" s="1"/>
      <c r="I13" s="1"/>
      <c r="J13" s="1"/>
    </row>
    <row r="14" spans="1:10" ht="28.5" customHeight="1">
      <c r="A14" s="18" t="s">
        <v>69</v>
      </c>
      <c r="B14" s="28">
        <v>78.8</v>
      </c>
      <c r="C14" s="3">
        <v>55.1</v>
      </c>
      <c r="D14" s="3">
        <v>1</v>
      </c>
      <c r="E14" s="3"/>
      <c r="F14" s="3">
        <v>1298.7</v>
      </c>
      <c r="G14" s="3">
        <v>311.3</v>
      </c>
      <c r="H14" s="1"/>
      <c r="I14" s="1"/>
      <c r="J14" s="1"/>
    </row>
    <row r="15" spans="1:10" ht="70.5" customHeight="1">
      <c r="A15" s="18" t="s">
        <v>70</v>
      </c>
      <c r="B15" s="28"/>
      <c r="C15" s="3"/>
      <c r="D15" s="3"/>
      <c r="E15" s="3"/>
      <c r="F15" s="3"/>
      <c r="G15" s="3"/>
      <c r="H15" s="1"/>
      <c r="I15" s="1"/>
      <c r="J15" s="1"/>
    </row>
    <row r="16" spans="1:10" ht="84.75" customHeight="1">
      <c r="A16" s="18" t="s">
        <v>71</v>
      </c>
      <c r="B16" s="28"/>
      <c r="C16" s="3"/>
      <c r="D16" s="3"/>
      <c r="E16" s="3"/>
      <c r="F16" s="3"/>
      <c r="G16" s="3"/>
      <c r="H16" s="1"/>
      <c r="I16" s="1"/>
      <c r="J16" s="1"/>
    </row>
    <row r="17" spans="1:10" ht="16.5" customHeight="1">
      <c r="A17" s="18" t="s">
        <v>72</v>
      </c>
      <c r="B17" s="28">
        <v>23.9</v>
      </c>
      <c r="C17" s="3">
        <v>3.1</v>
      </c>
      <c r="D17" s="3"/>
      <c r="E17" s="3"/>
      <c r="F17" s="3">
        <v>235.7</v>
      </c>
      <c r="G17" s="3">
        <v>13.2</v>
      </c>
      <c r="H17" s="1"/>
      <c r="I17" s="1"/>
      <c r="J17" s="1"/>
    </row>
    <row r="18" spans="1:10" ht="15">
      <c r="A18" s="6"/>
      <c r="B18" s="1"/>
      <c r="C18" s="1"/>
      <c r="D18" s="1"/>
      <c r="E18" s="1"/>
      <c r="F18" s="1"/>
      <c r="G18" s="1"/>
      <c r="H18" s="1"/>
      <c r="I18" s="1"/>
      <c r="J18" s="1"/>
    </row>
    <row r="19" spans="1:10" ht="81.75" customHeight="1">
      <c r="A19" s="32" t="s">
        <v>109</v>
      </c>
      <c r="B19" s="32"/>
      <c r="C19" s="32"/>
      <c r="D19" s="32"/>
      <c r="E19" s="32"/>
      <c r="F19" s="32"/>
      <c r="G19" s="32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35" t="s">
        <v>117</v>
      </c>
      <c r="B21" s="35"/>
      <c r="C21" s="35"/>
      <c r="D21" s="35"/>
      <c r="E21" s="35"/>
      <c r="F21" s="35"/>
      <c r="G21" s="35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5">
    <mergeCell ref="A5:A6"/>
    <mergeCell ref="B5:G5"/>
    <mergeCell ref="A19:G19"/>
    <mergeCell ref="A21:G21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B3" sqref="A3:F3"/>
    </sheetView>
  </sheetViews>
  <sheetFormatPr defaultColWidth="9.140625" defaultRowHeight="15"/>
  <cols>
    <col min="1" max="1" width="33.8515625" style="0" customWidth="1"/>
    <col min="2" max="2" width="11.28125" style="0" customWidth="1"/>
    <col min="4" max="4" width="10.28125" style="0" customWidth="1"/>
    <col min="6" max="6" width="10.28125" style="0" customWidth="1"/>
  </cols>
  <sheetData>
    <row r="1" spans="1:10" ht="15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8" t="s">
        <v>124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36" t="s">
        <v>25</v>
      </c>
      <c r="D4" s="36"/>
      <c r="E4" s="36"/>
      <c r="F4" s="36"/>
      <c r="G4" s="1"/>
      <c r="H4" s="1"/>
      <c r="I4" s="1"/>
      <c r="J4" s="1"/>
    </row>
    <row r="5" spans="1:10" ht="28.5" customHeight="1">
      <c r="A5" s="3" t="s">
        <v>0</v>
      </c>
      <c r="B5" s="5" t="s">
        <v>15</v>
      </c>
      <c r="C5" s="5" t="s">
        <v>16</v>
      </c>
      <c r="D5" s="9" t="s">
        <v>105</v>
      </c>
      <c r="E5" s="5" t="s">
        <v>20</v>
      </c>
      <c r="F5" s="9" t="s">
        <v>106</v>
      </c>
      <c r="G5" s="1"/>
      <c r="H5" s="1"/>
      <c r="I5" s="1"/>
      <c r="J5" s="1"/>
    </row>
    <row r="6" spans="1:10" ht="29.25">
      <c r="A6" s="10" t="s">
        <v>91</v>
      </c>
      <c r="B6" s="3">
        <v>259390.6</v>
      </c>
      <c r="C6" s="3">
        <v>254420.5</v>
      </c>
      <c r="D6" s="3">
        <v>98.1</v>
      </c>
      <c r="E6" s="3">
        <v>253266.2</v>
      </c>
      <c r="F6" s="3">
        <v>99.5</v>
      </c>
      <c r="G6" s="1"/>
      <c r="H6" s="1"/>
      <c r="I6" s="1"/>
      <c r="J6" s="1"/>
    </row>
    <row r="7" spans="1:10" ht="45">
      <c r="A7" s="4" t="s">
        <v>107</v>
      </c>
      <c r="B7" s="3">
        <v>117880.7</v>
      </c>
      <c r="C7" s="3">
        <v>111238.4</v>
      </c>
      <c r="D7" s="3">
        <v>94.3</v>
      </c>
      <c r="E7" s="3">
        <v>117027.4</v>
      </c>
      <c r="F7" s="3">
        <v>105.2</v>
      </c>
      <c r="G7" s="1"/>
      <c r="H7" s="1"/>
      <c r="I7" s="1"/>
      <c r="J7" s="1"/>
    </row>
    <row r="8" spans="1:10" ht="60">
      <c r="A8" s="4" t="s">
        <v>108</v>
      </c>
      <c r="B8" s="3">
        <v>77</v>
      </c>
      <c r="C8" s="3">
        <v>100</v>
      </c>
      <c r="D8" s="3">
        <v>129.9</v>
      </c>
      <c r="E8" s="3">
        <v>353.7</v>
      </c>
      <c r="F8" s="3">
        <v>353.7</v>
      </c>
      <c r="G8" s="1"/>
      <c r="H8" s="1"/>
      <c r="I8" s="1"/>
      <c r="J8" s="1"/>
    </row>
    <row r="9" spans="1:10" ht="44.25" customHeight="1">
      <c r="A9" s="4" t="s">
        <v>93</v>
      </c>
      <c r="B9" s="3">
        <v>141432.9</v>
      </c>
      <c r="C9" s="3">
        <v>143082.1</v>
      </c>
      <c r="D9" s="3">
        <v>101.2</v>
      </c>
      <c r="E9" s="3">
        <v>135885.1</v>
      </c>
      <c r="F9" s="3">
        <v>95</v>
      </c>
      <c r="G9" s="1"/>
      <c r="H9" s="1"/>
      <c r="I9" s="1"/>
      <c r="J9" s="1"/>
    </row>
    <row r="10" spans="1:10" ht="16.5" customHeight="1">
      <c r="A10" s="4" t="s">
        <v>48</v>
      </c>
      <c r="B10" s="3">
        <v>53215.6</v>
      </c>
      <c r="C10" s="3">
        <v>60691.5</v>
      </c>
      <c r="D10" s="3">
        <v>114</v>
      </c>
      <c r="E10" s="3">
        <v>71588.8</v>
      </c>
      <c r="F10" s="3">
        <v>117.9</v>
      </c>
      <c r="G10" s="1"/>
      <c r="H10" s="1"/>
      <c r="I10" s="1"/>
      <c r="J10" s="1"/>
    </row>
    <row r="11" spans="1:10" ht="17.25" customHeight="1">
      <c r="A11" s="4" t="s">
        <v>88</v>
      </c>
      <c r="B11" s="3">
        <v>3929.5</v>
      </c>
      <c r="C11" s="3">
        <v>8691.9</v>
      </c>
      <c r="D11" s="3">
        <v>221.2</v>
      </c>
      <c r="E11" s="3">
        <v>14188.7</v>
      </c>
      <c r="F11" s="3">
        <v>163.2</v>
      </c>
      <c r="G11" s="1"/>
      <c r="H11" s="1"/>
      <c r="I11" s="1"/>
      <c r="J11" s="1"/>
    </row>
    <row r="12" spans="1:10" ht="15">
      <c r="A12" s="4" t="s">
        <v>89</v>
      </c>
      <c r="B12" s="3">
        <v>43419.3</v>
      </c>
      <c r="C12" s="3">
        <v>49352.7</v>
      </c>
      <c r="D12" s="3">
        <v>113.7</v>
      </c>
      <c r="E12" s="3">
        <v>26221.5</v>
      </c>
      <c r="F12" s="3">
        <v>53.1</v>
      </c>
      <c r="G12" s="1"/>
      <c r="H12" s="1"/>
      <c r="I12" s="1"/>
      <c r="J12" s="1"/>
    </row>
    <row r="13" spans="1:10" ht="15">
      <c r="A13" s="59" t="s">
        <v>90</v>
      </c>
      <c r="B13" s="60"/>
      <c r="C13" s="60"/>
      <c r="D13" s="60"/>
      <c r="E13" s="61"/>
      <c r="F13" s="3"/>
      <c r="G13" s="1"/>
      <c r="H13" s="1"/>
      <c r="I13" s="1"/>
      <c r="J13" s="1"/>
    </row>
    <row r="14" spans="1:10" ht="30">
      <c r="A14" s="19" t="s">
        <v>94</v>
      </c>
      <c r="B14" s="9">
        <v>26872.9</v>
      </c>
      <c r="C14" s="9">
        <v>27974.1</v>
      </c>
      <c r="D14" s="9">
        <v>104.1</v>
      </c>
      <c r="E14" s="9">
        <v>29152.8</v>
      </c>
      <c r="F14" s="3">
        <v>104.2</v>
      </c>
      <c r="G14" s="1"/>
      <c r="H14" s="1"/>
      <c r="I14" s="1"/>
      <c r="J14" s="1"/>
    </row>
    <row r="15" spans="1:10" ht="15">
      <c r="A15" s="14" t="s">
        <v>21</v>
      </c>
      <c r="B15" s="9">
        <v>10.4</v>
      </c>
      <c r="C15" s="9">
        <v>11</v>
      </c>
      <c r="D15" s="9"/>
      <c r="E15" s="9">
        <v>11.5</v>
      </c>
      <c r="F15" s="3"/>
      <c r="G15" s="1"/>
      <c r="H15" s="1"/>
      <c r="I15" s="1"/>
      <c r="J15" s="1"/>
    </row>
    <row r="16" spans="1:10" ht="30">
      <c r="A16" s="4" t="s">
        <v>49</v>
      </c>
      <c r="B16" s="28" t="s">
        <v>110</v>
      </c>
      <c r="C16" s="3">
        <v>5473.3</v>
      </c>
      <c r="D16" s="28" t="s">
        <v>110</v>
      </c>
      <c r="E16" s="3">
        <v>6219.8</v>
      </c>
      <c r="F16" s="3">
        <v>113.6</v>
      </c>
      <c r="G16" s="1"/>
      <c r="H16" s="1"/>
      <c r="I16" s="1"/>
      <c r="J16" s="1"/>
    </row>
    <row r="17" spans="1:10" ht="15">
      <c r="A17" s="14" t="s">
        <v>21</v>
      </c>
      <c r="B17" s="3"/>
      <c r="C17" s="3"/>
      <c r="D17" s="3"/>
      <c r="E17" s="3"/>
      <c r="F17" s="3"/>
      <c r="G17" s="1"/>
      <c r="H17" s="1"/>
      <c r="I17" s="1"/>
      <c r="J17" s="1"/>
    </row>
    <row r="18" spans="1:10" ht="30">
      <c r="A18" s="4" t="s">
        <v>95</v>
      </c>
      <c r="B18" s="3">
        <v>3138.3</v>
      </c>
      <c r="C18" s="3">
        <v>8335.6</v>
      </c>
      <c r="D18" s="3">
        <v>265.6</v>
      </c>
      <c r="E18" s="3">
        <v>7970.5</v>
      </c>
      <c r="F18" s="3">
        <v>95.6</v>
      </c>
      <c r="G18" s="1"/>
      <c r="H18" s="1"/>
      <c r="I18" s="1"/>
      <c r="J18" s="1"/>
    </row>
    <row r="19" spans="1:10" ht="15">
      <c r="A19" s="14" t="s">
        <v>21</v>
      </c>
      <c r="B19" s="3">
        <v>1.2</v>
      </c>
      <c r="C19" s="3">
        <v>3.3</v>
      </c>
      <c r="D19" s="3"/>
      <c r="E19" s="3">
        <v>3.1</v>
      </c>
      <c r="F19" s="3"/>
      <c r="G19" s="1"/>
      <c r="H19" s="1"/>
      <c r="I19" s="1"/>
      <c r="J19" s="1"/>
    </row>
    <row r="20" spans="1:10" ht="15">
      <c r="A20" s="6" t="s">
        <v>77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6"/>
      <c r="B21" s="1"/>
      <c r="C21" s="1"/>
      <c r="D21" s="1"/>
      <c r="E21" s="1"/>
      <c r="F21" s="1"/>
      <c r="G21" s="1"/>
      <c r="H21" s="1"/>
      <c r="I21" s="1"/>
      <c r="J21" s="1"/>
    </row>
    <row r="22" spans="1:10" ht="49.5" customHeight="1">
      <c r="A22" s="32" t="s">
        <v>92</v>
      </c>
      <c r="B22" s="32"/>
      <c r="C22" s="32"/>
      <c r="D22" s="32"/>
      <c r="E22" s="32"/>
      <c r="F22" s="32"/>
      <c r="G22" s="1"/>
      <c r="H22" s="1"/>
      <c r="I22" s="1"/>
      <c r="J22" s="1"/>
    </row>
    <row r="23" spans="1:10" ht="15">
      <c r="A23" s="6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35" t="s">
        <v>115</v>
      </c>
      <c r="B24" s="35"/>
      <c r="C24" s="35"/>
      <c r="D24" s="35"/>
      <c r="E24" s="35"/>
      <c r="F24" s="35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sheetProtection/>
  <mergeCells count="4">
    <mergeCell ref="A13:E13"/>
    <mergeCell ref="A22:F22"/>
    <mergeCell ref="C4:F4"/>
    <mergeCell ref="A24:F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25">
      <selection activeCell="B3" sqref="A3:I3"/>
    </sheetView>
  </sheetViews>
  <sheetFormatPr defaultColWidth="9.140625" defaultRowHeight="15"/>
  <cols>
    <col min="1" max="1" width="11.421875" style="0" customWidth="1"/>
    <col min="2" max="2" width="12.28125" style="0" customWidth="1"/>
    <col min="3" max="3" width="11.140625" style="0" customWidth="1"/>
    <col min="4" max="4" width="11.7109375" style="0" customWidth="1"/>
    <col min="5" max="5" width="7.8515625" style="0" customWidth="1"/>
    <col min="6" max="6" width="9.28125" style="0" customWidth="1"/>
    <col min="7" max="8" width="7.8515625" style="0" customWidth="1"/>
    <col min="9" max="9" width="7.7109375" style="0" customWidth="1"/>
    <col min="16" max="16" width="9.00390625" style="0" customWidth="1"/>
    <col min="17" max="17" width="9.140625" style="0" hidden="1" customWidth="1"/>
    <col min="18" max="18" width="18.28125" style="0" customWidth="1"/>
  </cols>
  <sheetData>
    <row r="1" spans="1:14" ht="1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8" t="s">
        <v>120</v>
      </c>
      <c r="B3" s="8"/>
      <c r="C3" s="8"/>
      <c r="D3" s="8"/>
      <c r="E3" s="8"/>
      <c r="F3" s="8"/>
      <c r="G3" s="8"/>
      <c r="H3" s="8"/>
      <c r="I3" s="8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62" t="s">
        <v>25</v>
      </c>
      <c r="I4" s="62"/>
      <c r="J4" s="1"/>
      <c r="K4" s="1"/>
      <c r="L4" s="1"/>
      <c r="M4" s="1"/>
      <c r="N4" s="1"/>
    </row>
    <row r="5" spans="1:14" ht="89.25" customHeight="1">
      <c r="A5" s="4" t="s">
        <v>0</v>
      </c>
      <c r="B5" s="10" t="s">
        <v>34</v>
      </c>
      <c r="C5" s="4" t="s">
        <v>32</v>
      </c>
      <c r="D5" s="4" t="s">
        <v>38</v>
      </c>
      <c r="E5" s="4" t="s">
        <v>28</v>
      </c>
      <c r="F5" s="4" t="s">
        <v>29</v>
      </c>
      <c r="G5" s="4" t="s">
        <v>30</v>
      </c>
      <c r="H5" s="4" t="s">
        <v>31</v>
      </c>
      <c r="I5" s="4" t="s">
        <v>11</v>
      </c>
      <c r="J5" s="6"/>
      <c r="K5" s="6"/>
      <c r="L5" s="6"/>
      <c r="M5" s="6"/>
      <c r="N5" s="6"/>
    </row>
    <row r="6" spans="1:14" ht="15">
      <c r="A6" s="33" t="s">
        <v>13</v>
      </c>
      <c r="B6" s="33"/>
      <c r="C6" s="33"/>
      <c r="D6" s="33"/>
      <c r="E6" s="33"/>
      <c r="F6" s="33"/>
      <c r="G6" s="33"/>
      <c r="H6" s="33"/>
      <c r="I6" s="33"/>
      <c r="J6" s="1"/>
      <c r="K6" s="1"/>
      <c r="L6" s="1"/>
      <c r="M6" s="1"/>
      <c r="N6" s="1"/>
    </row>
    <row r="7" spans="1:14" ht="15">
      <c r="A7" s="26" t="s">
        <v>36</v>
      </c>
      <c r="B7" s="25">
        <f>C7+D7+E7+F7+G7+H7+I7</f>
        <v>40065</v>
      </c>
      <c r="C7" s="25">
        <v>35035</v>
      </c>
      <c r="D7" s="25">
        <v>4440</v>
      </c>
      <c r="E7" s="25">
        <v>30</v>
      </c>
      <c r="F7" s="25"/>
      <c r="G7" s="25"/>
      <c r="H7" s="25">
        <v>560</v>
      </c>
      <c r="I7" s="25"/>
      <c r="J7" s="1"/>
      <c r="K7" s="1"/>
      <c r="L7" s="1"/>
      <c r="M7" s="1"/>
      <c r="N7" s="1"/>
    </row>
    <row r="8" spans="1:14" ht="15">
      <c r="A8" s="26" t="s">
        <v>35</v>
      </c>
      <c r="B8" s="25">
        <v>42806</v>
      </c>
      <c r="C8" s="25">
        <v>39069.4</v>
      </c>
      <c r="D8" s="25">
        <v>3084</v>
      </c>
      <c r="E8" s="25">
        <v>68.6</v>
      </c>
      <c r="F8" s="25"/>
      <c r="G8" s="25"/>
      <c r="H8" s="25">
        <v>584</v>
      </c>
      <c r="I8" s="25"/>
      <c r="J8" s="1"/>
      <c r="K8" s="1"/>
      <c r="L8" s="1"/>
      <c r="M8" s="1"/>
      <c r="N8" s="1"/>
    </row>
    <row r="9" spans="1:14" ht="15">
      <c r="A9" s="25" t="s">
        <v>22</v>
      </c>
      <c r="B9" s="25">
        <f>C9+D9+E9+F9+G9+H9+I9</f>
        <v>46617.600000000006</v>
      </c>
      <c r="C9" s="25">
        <v>42849.3</v>
      </c>
      <c r="D9" s="25">
        <v>3098.9</v>
      </c>
      <c r="E9" s="25">
        <v>68.9</v>
      </c>
      <c r="F9" s="25">
        <v>-1</v>
      </c>
      <c r="G9" s="25"/>
      <c r="H9" s="25">
        <v>599.8</v>
      </c>
      <c r="I9" s="25">
        <v>1.7</v>
      </c>
      <c r="J9" s="1"/>
      <c r="K9" s="1"/>
      <c r="L9" s="1"/>
      <c r="M9" s="1"/>
      <c r="N9" s="1"/>
    </row>
    <row r="10" spans="1:14" ht="15">
      <c r="A10" s="25" t="s">
        <v>5</v>
      </c>
      <c r="B10" s="25">
        <f>B9/B8*100</f>
        <v>108.90435920198105</v>
      </c>
      <c r="C10" s="25">
        <f aca="true" t="shared" si="0" ref="C10:H10">C9/C8*100</f>
        <v>109.67483503713905</v>
      </c>
      <c r="D10" s="25">
        <f t="shared" si="0"/>
        <v>100.48313878080415</v>
      </c>
      <c r="E10" s="25">
        <f t="shared" si="0"/>
        <v>100.43731778425658</v>
      </c>
      <c r="F10" s="25"/>
      <c r="G10" s="25"/>
      <c r="H10" s="25">
        <f t="shared" si="0"/>
        <v>102.70547945205479</v>
      </c>
      <c r="I10" s="25"/>
      <c r="J10" s="1"/>
      <c r="K10" s="1"/>
      <c r="L10" s="1"/>
      <c r="M10" s="1"/>
      <c r="N10" s="1"/>
    </row>
    <row r="11" spans="1:14" ht="15">
      <c r="A11" s="25" t="s">
        <v>33</v>
      </c>
      <c r="B11" s="25">
        <f>C11+D11+E11+H11</f>
        <v>99.99849842119714</v>
      </c>
      <c r="C11" s="25">
        <f>C9/B9*100</f>
        <v>91.91657228171334</v>
      </c>
      <c r="D11" s="25">
        <f>D9/B9*100</f>
        <v>6.647489360241625</v>
      </c>
      <c r="E11" s="25">
        <f>E9/B9*100</f>
        <v>0.14779825645249864</v>
      </c>
      <c r="F11" s="25"/>
      <c r="G11" s="25"/>
      <c r="H11" s="25">
        <f>H9/B9*100</f>
        <v>1.2866385227896757</v>
      </c>
      <c r="I11" s="25"/>
      <c r="J11" s="1"/>
      <c r="K11" s="1"/>
      <c r="L11" s="1"/>
      <c r="M11" s="1"/>
      <c r="N11" s="1"/>
    </row>
    <row r="12" spans="1:14" ht="15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1"/>
      <c r="K12" s="1"/>
      <c r="L12" s="1"/>
      <c r="M12" s="1"/>
      <c r="N12" s="1"/>
    </row>
    <row r="13" spans="1:14" ht="15">
      <c r="A13" s="34" t="s">
        <v>14</v>
      </c>
      <c r="B13" s="34"/>
      <c r="C13" s="34"/>
      <c r="D13" s="34"/>
      <c r="E13" s="34"/>
      <c r="F13" s="34"/>
      <c r="G13" s="34"/>
      <c r="H13" s="34"/>
      <c r="I13" s="34"/>
      <c r="J13" s="1"/>
      <c r="K13" s="1"/>
      <c r="L13" s="1"/>
      <c r="M13" s="1"/>
      <c r="N13" s="1"/>
    </row>
    <row r="14" spans="1:14" ht="15">
      <c r="A14" s="26" t="s">
        <v>36</v>
      </c>
      <c r="B14" s="25">
        <v>47865</v>
      </c>
      <c r="C14" s="25">
        <v>42772</v>
      </c>
      <c r="D14" s="25">
        <v>4180</v>
      </c>
      <c r="E14" s="25">
        <v>58</v>
      </c>
      <c r="F14" s="25"/>
      <c r="G14" s="25"/>
      <c r="H14" s="25">
        <v>855</v>
      </c>
      <c r="I14" s="25"/>
      <c r="J14" s="1"/>
      <c r="K14" s="1"/>
      <c r="L14" s="1"/>
      <c r="M14" s="1"/>
      <c r="N14" s="1"/>
    </row>
    <row r="15" spans="1:14" ht="15">
      <c r="A15" s="26" t="s">
        <v>35</v>
      </c>
      <c r="B15" s="25">
        <v>46522.4</v>
      </c>
      <c r="C15" s="25">
        <v>42175.5</v>
      </c>
      <c r="D15" s="25">
        <v>3630</v>
      </c>
      <c r="E15" s="25">
        <v>19.2</v>
      </c>
      <c r="F15" s="25"/>
      <c r="G15" s="25"/>
      <c r="H15" s="25">
        <v>531</v>
      </c>
      <c r="I15" s="25">
        <v>166.7</v>
      </c>
      <c r="J15" s="1"/>
      <c r="K15" s="1"/>
      <c r="L15" s="1"/>
      <c r="M15" s="1"/>
      <c r="N15" s="1"/>
    </row>
    <row r="16" spans="1:14" ht="15">
      <c r="A16" s="25" t="s">
        <v>4</v>
      </c>
      <c r="B16" s="25">
        <v>46945.5</v>
      </c>
      <c r="C16" s="25">
        <v>42618.8</v>
      </c>
      <c r="D16" s="25">
        <v>3640.2</v>
      </c>
      <c r="E16" s="25">
        <v>19.2</v>
      </c>
      <c r="F16" s="25"/>
      <c r="G16" s="25"/>
      <c r="H16" s="25">
        <v>502.4</v>
      </c>
      <c r="I16" s="25">
        <v>164.9</v>
      </c>
      <c r="J16" s="1"/>
      <c r="K16" s="1"/>
      <c r="L16" s="1"/>
      <c r="M16" s="1"/>
      <c r="N16" s="1"/>
    </row>
    <row r="17" spans="1:14" ht="15">
      <c r="A17" s="25" t="s">
        <v>5</v>
      </c>
      <c r="B17" s="25">
        <f>B16/B15*100</f>
        <v>100.90945437036783</v>
      </c>
      <c r="C17" s="25">
        <f>C16/C15*100</f>
        <v>101.0510841602352</v>
      </c>
      <c r="D17" s="25">
        <f aca="true" t="shared" si="1" ref="D17:I17">D16/D15*100</f>
        <v>100.2809917355372</v>
      </c>
      <c r="E17" s="25">
        <f t="shared" si="1"/>
        <v>100</v>
      </c>
      <c r="F17" s="25"/>
      <c r="G17" s="25"/>
      <c r="H17" s="25">
        <f t="shared" si="1"/>
        <v>94.61393596986817</v>
      </c>
      <c r="I17" s="25">
        <f t="shared" si="1"/>
        <v>98.92021595680865</v>
      </c>
      <c r="J17" s="1"/>
      <c r="K17" s="1"/>
      <c r="L17" s="1"/>
      <c r="M17" s="1"/>
      <c r="N17" s="1"/>
    </row>
    <row r="18" spans="1:14" ht="15">
      <c r="A18" s="25" t="s">
        <v>33</v>
      </c>
      <c r="B18" s="25"/>
      <c r="C18" s="25">
        <f>C16/B16*100</f>
        <v>90.78356818012377</v>
      </c>
      <c r="D18" s="25">
        <f>D16/B16*100</f>
        <v>7.754097836853373</v>
      </c>
      <c r="E18" s="25">
        <f>E16/B16*100</f>
        <v>0.040898488673035756</v>
      </c>
      <c r="F18" s="25"/>
      <c r="G18" s="25"/>
      <c r="H18" s="25">
        <f>H16/B16*100</f>
        <v>1.070177120277769</v>
      </c>
      <c r="I18" s="25">
        <f>I16/B16*100</f>
        <v>0.3512583740720623</v>
      </c>
      <c r="J18" s="1"/>
      <c r="K18" s="1"/>
      <c r="L18" s="1"/>
      <c r="M18" s="1"/>
      <c r="N18" s="1"/>
    </row>
    <row r="19" spans="1:14" ht="15">
      <c r="A19" s="25" t="s">
        <v>7</v>
      </c>
      <c r="B19" s="25">
        <f>B16/B9*100</f>
        <v>100.70338241350905</v>
      </c>
      <c r="C19" s="25">
        <f aca="true" t="shared" si="2" ref="C19:I19">C16/C9*100</f>
        <v>99.46206822515187</v>
      </c>
      <c r="D19" s="25">
        <f t="shared" si="2"/>
        <v>117.46748846364838</v>
      </c>
      <c r="E19" s="25">
        <f t="shared" si="2"/>
        <v>27.866473149492016</v>
      </c>
      <c r="F19" s="25"/>
      <c r="G19" s="25"/>
      <c r="H19" s="25">
        <f t="shared" si="2"/>
        <v>83.76125375125042</v>
      </c>
      <c r="I19" s="25">
        <f t="shared" si="2"/>
        <v>9700</v>
      </c>
      <c r="J19" s="1"/>
      <c r="K19" s="1"/>
      <c r="L19" s="1"/>
      <c r="M19" s="1"/>
      <c r="N19" s="1"/>
    </row>
    <row r="20" spans="1:14" ht="15">
      <c r="A20" s="34" t="s">
        <v>15</v>
      </c>
      <c r="B20" s="34"/>
      <c r="C20" s="34"/>
      <c r="D20" s="34"/>
      <c r="E20" s="34"/>
      <c r="F20" s="34"/>
      <c r="G20" s="34"/>
      <c r="H20" s="34"/>
      <c r="I20" s="34"/>
      <c r="J20" s="1"/>
      <c r="K20" s="1"/>
      <c r="L20" s="1"/>
      <c r="M20" s="1"/>
      <c r="N20" s="1"/>
    </row>
    <row r="21" spans="1:14" ht="15">
      <c r="A21" s="26" t="s">
        <v>36</v>
      </c>
      <c r="B21" s="25">
        <v>44100</v>
      </c>
      <c r="C21" s="25">
        <v>39980</v>
      </c>
      <c r="D21" s="25">
        <v>3600</v>
      </c>
      <c r="E21" s="25">
        <v>20</v>
      </c>
      <c r="F21" s="25"/>
      <c r="G21" s="25"/>
      <c r="H21" s="25">
        <v>500</v>
      </c>
      <c r="I21" s="25"/>
      <c r="J21" s="1"/>
      <c r="K21" s="1"/>
      <c r="L21" s="1"/>
      <c r="M21" s="1"/>
      <c r="N21" s="1"/>
    </row>
    <row r="22" spans="1:14" ht="15">
      <c r="A22" s="26" t="s">
        <v>35</v>
      </c>
      <c r="B22" s="25">
        <v>45048.9</v>
      </c>
      <c r="C22" s="25">
        <v>39967.7</v>
      </c>
      <c r="D22" s="25">
        <v>3736.3</v>
      </c>
      <c r="E22" s="25">
        <v>18.9</v>
      </c>
      <c r="F22" s="25"/>
      <c r="G22" s="25"/>
      <c r="H22" s="25">
        <v>1321</v>
      </c>
      <c r="I22" s="25">
        <v>5</v>
      </c>
      <c r="J22" s="1"/>
      <c r="K22" s="1"/>
      <c r="L22" s="1"/>
      <c r="M22" s="1"/>
      <c r="N22" s="1"/>
    </row>
    <row r="23" spans="1:14" ht="15">
      <c r="A23" s="25" t="s">
        <v>4</v>
      </c>
      <c r="B23" s="25">
        <v>44694.1</v>
      </c>
      <c r="C23" s="25">
        <v>39572.4</v>
      </c>
      <c r="D23" s="25">
        <v>3736.8</v>
      </c>
      <c r="E23" s="25">
        <v>18.8</v>
      </c>
      <c r="F23" s="25"/>
      <c r="G23" s="25"/>
      <c r="H23" s="25">
        <v>1359.1</v>
      </c>
      <c r="I23" s="25">
        <v>7</v>
      </c>
      <c r="J23" s="1"/>
      <c r="K23" s="1"/>
      <c r="L23" s="1"/>
      <c r="M23" s="1"/>
      <c r="N23" s="1"/>
    </row>
    <row r="24" spans="1:14" ht="15">
      <c r="A24" s="25" t="s">
        <v>5</v>
      </c>
      <c r="B24" s="25">
        <f>B23/B22*100</f>
        <v>99.21241140183223</v>
      </c>
      <c r="C24" s="25">
        <f aca="true" t="shared" si="3" ref="C24:I24">C23/C22*100</f>
        <v>99.01095134320965</v>
      </c>
      <c r="D24" s="25">
        <f t="shared" si="3"/>
        <v>100.01338222305489</v>
      </c>
      <c r="E24" s="25">
        <f t="shared" si="3"/>
        <v>99.47089947089948</v>
      </c>
      <c r="F24" s="25"/>
      <c r="G24" s="25"/>
      <c r="H24" s="25">
        <f t="shared" si="3"/>
        <v>102.88417865253594</v>
      </c>
      <c r="I24" s="25">
        <f t="shared" si="3"/>
        <v>140</v>
      </c>
      <c r="J24" s="1"/>
      <c r="K24" s="1"/>
      <c r="L24" s="1"/>
      <c r="M24" s="1"/>
      <c r="N24" s="1"/>
    </row>
    <row r="25" spans="1:14" ht="15">
      <c r="A25" s="25" t="s">
        <v>33</v>
      </c>
      <c r="B25" s="25">
        <f>C25+D25+E25+H25+I25</f>
        <v>99.98433797749593</v>
      </c>
      <c r="C25" s="25">
        <f>C23/B23*100</f>
        <v>88.54054562011542</v>
      </c>
      <c r="D25" s="25">
        <f>D23/B23*100</f>
        <v>8.36083509903992</v>
      </c>
      <c r="E25" s="25">
        <f>E23/B23*100</f>
        <v>0.04206371758241021</v>
      </c>
      <c r="F25" s="25"/>
      <c r="G25" s="25"/>
      <c r="H25" s="25">
        <f>H23/B23*100</f>
        <v>3.040893540758176</v>
      </c>
      <c r="I25" s="25"/>
      <c r="J25" s="1"/>
      <c r="K25" s="1"/>
      <c r="L25" s="1"/>
      <c r="M25" s="1"/>
      <c r="N25" s="1"/>
    </row>
    <row r="26" spans="1:14" ht="15">
      <c r="A26" s="25" t="s">
        <v>7</v>
      </c>
      <c r="B26" s="25">
        <f>B23/B16*100</f>
        <v>95.20422617716288</v>
      </c>
      <c r="C26" s="25">
        <f aca="true" t="shared" si="4" ref="C26:I26">C23/C16*100</f>
        <v>92.85198081597792</v>
      </c>
      <c r="D26" s="25">
        <f t="shared" si="4"/>
        <v>102.65370034613484</v>
      </c>
      <c r="E26" s="25">
        <f t="shared" si="4"/>
        <v>97.91666666666667</v>
      </c>
      <c r="F26" s="25"/>
      <c r="G26" s="25"/>
      <c r="H26" s="25">
        <f t="shared" si="4"/>
        <v>270.5214968152866</v>
      </c>
      <c r="I26" s="25">
        <f t="shared" si="4"/>
        <v>4.244996967859309</v>
      </c>
      <c r="J26" s="1"/>
      <c r="K26" s="1"/>
      <c r="L26" s="1"/>
      <c r="M26" s="1"/>
      <c r="N26" s="1"/>
    </row>
    <row r="27" spans="1:14" ht="15">
      <c r="A27" s="34" t="s">
        <v>16</v>
      </c>
      <c r="B27" s="34"/>
      <c r="C27" s="34"/>
      <c r="D27" s="34"/>
      <c r="E27" s="34"/>
      <c r="F27" s="34"/>
      <c r="G27" s="34"/>
      <c r="H27" s="34"/>
      <c r="I27" s="34"/>
      <c r="J27" s="1"/>
      <c r="K27" s="1"/>
      <c r="L27" s="1"/>
      <c r="M27" s="1"/>
      <c r="N27" s="1"/>
    </row>
    <row r="28" spans="1:14" ht="15">
      <c r="A28" s="26" t="s">
        <v>36</v>
      </c>
      <c r="B28" s="25">
        <v>51650</v>
      </c>
      <c r="C28" s="25">
        <v>45630</v>
      </c>
      <c r="D28" s="25">
        <v>4500</v>
      </c>
      <c r="E28" s="25">
        <v>20</v>
      </c>
      <c r="F28" s="25"/>
      <c r="G28" s="25"/>
      <c r="H28" s="25">
        <v>1500</v>
      </c>
      <c r="I28" s="25"/>
      <c r="J28" s="1"/>
      <c r="K28" s="1"/>
      <c r="L28" s="1"/>
      <c r="M28" s="1"/>
      <c r="N28" s="1"/>
    </row>
    <row r="29" spans="1:14" ht="15">
      <c r="A29" s="26" t="s">
        <v>35</v>
      </c>
      <c r="B29" s="25">
        <v>48468.3</v>
      </c>
      <c r="C29" s="25">
        <v>42811</v>
      </c>
      <c r="D29" s="25">
        <v>4242</v>
      </c>
      <c r="E29" s="25">
        <v>59.3</v>
      </c>
      <c r="F29" s="25"/>
      <c r="G29" s="25"/>
      <c r="H29" s="25">
        <v>1352</v>
      </c>
      <c r="I29" s="25">
        <v>4</v>
      </c>
      <c r="J29" s="1"/>
      <c r="K29" s="1"/>
      <c r="L29" s="1"/>
      <c r="M29" s="1"/>
      <c r="N29" s="1"/>
    </row>
    <row r="30" spans="1:14" ht="15">
      <c r="A30" s="25" t="s">
        <v>4</v>
      </c>
      <c r="B30" s="25">
        <v>49332.6</v>
      </c>
      <c r="C30" s="25">
        <v>43644.2</v>
      </c>
      <c r="D30" s="25">
        <v>4261</v>
      </c>
      <c r="E30" s="25">
        <v>59.3</v>
      </c>
      <c r="F30" s="25"/>
      <c r="G30" s="25"/>
      <c r="H30" s="25">
        <v>1364.6</v>
      </c>
      <c r="I30" s="25">
        <v>3.8</v>
      </c>
      <c r="J30" s="1"/>
      <c r="K30" s="1"/>
      <c r="L30" s="1"/>
      <c r="M30" s="1"/>
      <c r="N30" s="1"/>
    </row>
    <row r="31" spans="1:14" ht="15">
      <c r="A31" s="25" t="s">
        <v>5</v>
      </c>
      <c r="B31" s="25">
        <f>B30/B29*100</f>
        <v>101.7832273877978</v>
      </c>
      <c r="C31" s="25">
        <f aca="true" t="shared" si="5" ref="C31:I31">C30/C29*100</f>
        <v>101.9462287729789</v>
      </c>
      <c r="D31" s="25">
        <f t="shared" si="5"/>
        <v>100.44790193305045</v>
      </c>
      <c r="E31" s="25">
        <f t="shared" si="5"/>
        <v>100</v>
      </c>
      <c r="F31" s="25"/>
      <c r="G31" s="25"/>
      <c r="H31" s="25">
        <f t="shared" si="5"/>
        <v>100.93195266272188</v>
      </c>
      <c r="I31" s="25">
        <f t="shared" si="5"/>
        <v>95</v>
      </c>
      <c r="J31" s="1"/>
      <c r="K31" s="1"/>
      <c r="L31" s="1"/>
      <c r="M31" s="1"/>
      <c r="N31" s="1"/>
    </row>
    <row r="32" spans="1:14" ht="15">
      <c r="A32" s="25" t="s">
        <v>33</v>
      </c>
      <c r="B32" s="25">
        <f>C32+D32+E32+H32+I32</f>
        <v>100.00060811714768</v>
      </c>
      <c r="C32" s="25">
        <f>C30/B30*100</f>
        <v>88.46928805698462</v>
      </c>
      <c r="D32" s="25">
        <f>D30/B30*100</f>
        <v>8.637290554319051</v>
      </c>
      <c r="E32" s="25">
        <f>E30/B30*100</f>
        <v>0.12020448952619565</v>
      </c>
      <c r="F32" s="25"/>
      <c r="G32" s="25"/>
      <c r="H32" s="25">
        <f>H30/B30*100</f>
        <v>2.7661221991137706</v>
      </c>
      <c r="I32" s="25">
        <f>I30/B30*100</f>
        <v>0.007702817204039519</v>
      </c>
      <c r="J32" s="1"/>
      <c r="K32" s="1"/>
      <c r="L32" s="1"/>
      <c r="M32" s="1"/>
      <c r="N32" s="1"/>
    </row>
    <row r="33" spans="1:14" ht="15">
      <c r="A33" s="25" t="s">
        <v>7</v>
      </c>
      <c r="B33" s="25">
        <f>B30/B23*100</f>
        <v>110.3783273407452</v>
      </c>
      <c r="C33" s="25">
        <f aca="true" t="shared" si="6" ref="C33:I33">C30/C23*100</f>
        <v>110.28949469832507</v>
      </c>
      <c r="D33" s="25">
        <f t="shared" si="6"/>
        <v>114.02804538642688</v>
      </c>
      <c r="E33" s="25">
        <f t="shared" si="6"/>
        <v>315.42553191489355</v>
      </c>
      <c r="F33" s="25"/>
      <c r="G33" s="25"/>
      <c r="H33" s="25">
        <f t="shared" si="6"/>
        <v>100.40467956736074</v>
      </c>
      <c r="I33" s="25">
        <f t="shared" si="6"/>
        <v>54.285714285714285</v>
      </c>
      <c r="J33" s="1"/>
      <c r="K33" s="1"/>
      <c r="L33" s="1"/>
      <c r="M33" s="1"/>
      <c r="N33" s="1"/>
    </row>
    <row r="34" spans="1:14" ht="15">
      <c r="A34" s="34" t="s">
        <v>20</v>
      </c>
      <c r="B34" s="34"/>
      <c r="C34" s="34"/>
      <c r="D34" s="34"/>
      <c r="E34" s="34"/>
      <c r="F34" s="34"/>
      <c r="G34" s="34"/>
      <c r="H34" s="34"/>
      <c r="I34" s="34"/>
      <c r="J34" s="1"/>
      <c r="K34" s="1"/>
      <c r="L34" s="1"/>
      <c r="M34" s="1"/>
      <c r="N34" s="1"/>
    </row>
    <row r="35" spans="1:14" ht="15">
      <c r="A35" s="26" t="s">
        <v>36</v>
      </c>
      <c r="B35" s="25">
        <v>58460</v>
      </c>
      <c r="C35" s="25">
        <v>53000</v>
      </c>
      <c r="D35" s="25">
        <v>4700</v>
      </c>
      <c r="E35" s="25">
        <v>60</v>
      </c>
      <c r="F35" s="25"/>
      <c r="G35" s="25"/>
      <c r="H35" s="25">
        <v>400</v>
      </c>
      <c r="I35" s="25"/>
      <c r="J35" s="1"/>
      <c r="K35" s="1"/>
      <c r="L35" s="1"/>
      <c r="M35" s="1"/>
      <c r="N35" s="1"/>
    </row>
    <row r="36" spans="1:14" ht="15">
      <c r="A36" s="26" t="s">
        <v>35</v>
      </c>
      <c r="B36" s="25">
        <v>62166.1</v>
      </c>
      <c r="C36" s="25">
        <v>56426.6</v>
      </c>
      <c r="D36" s="25">
        <v>5270</v>
      </c>
      <c r="E36" s="25">
        <v>33</v>
      </c>
      <c r="F36" s="25"/>
      <c r="G36" s="25"/>
      <c r="H36" s="25">
        <v>435</v>
      </c>
      <c r="I36" s="25">
        <v>1.5</v>
      </c>
      <c r="J36" s="1"/>
      <c r="K36" s="1"/>
      <c r="L36" s="1"/>
      <c r="M36" s="1"/>
      <c r="N36" s="1"/>
    </row>
    <row r="37" spans="1:14" ht="15">
      <c r="A37" s="25" t="s">
        <v>4</v>
      </c>
      <c r="B37" s="25">
        <v>64699.7</v>
      </c>
      <c r="C37" s="25">
        <v>58936.7</v>
      </c>
      <c r="D37" s="25">
        <v>5288.2</v>
      </c>
      <c r="E37" s="25">
        <v>33.6</v>
      </c>
      <c r="F37" s="25"/>
      <c r="G37" s="25"/>
      <c r="H37" s="25">
        <v>438.1</v>
      </c>
      <c r="I37" s="25">
        <v>3.1</v>
      </c>
      <c r="J37" s="1"/>
      <c r="K37" s="1"/>
      <c r="L37" s="1"/>
      <c r="M37" s="1"/>
      <c r="N37" s="1"/>
    </row>
    <row r="38" spans="1:14" ht="15">
      <c r="A38" s="25" t="s">
        <v>5</v>
      </c>
      <c r="B38" s="25">
        <f>B37/B36*100</f>
        <v>104.075533128184</v>
      </c>
      <c r="C38" s="25">
        <f aca="true" t="shared" si="7" ref="C38:I38">C37/C36*100</f>
        <v>104.44843389465252</v>
      </c>
      <c r="D38" s="25">
        <f t="shared" si="7"/>
        <v>100.34535104364326</v>
      </c>
      <c r="E38" s="25">
        <f t="shared" si="7"/>
        <v>101.81818181818183</v>
      </c>
      <c r="F38" s="25"/>
      <c r="G38" s="25"/>
      <c r="H38" s="25">
        <f t="shared" si="7"/>
        <v>100.71264367816093</v>
      </c>
      <c r="I38" s="25">
        <f t="shared" si="7"/>
        <v>206.66666666666669</v>
      </c>
      <c r="J38" s="1"/>
      <c r="K38" s="1"/>
      <c r="L38" s="1"/>
      <c r="M38" s="1"/>
      <c r="N38" s="1"/>
    </row>
    <row r="39" spans="1:14" ht="15">
      <c r="A39" s="25" t="s">
        <v>33</v>
      </c>
      <c r="B39" s="25">
        <f>C39+D39+E39+H39+I39</f>
        <v>100</v>
      </c>
      <c r="C39" s="25">
        <f>C37/B37*100</f>
        <v>91.09269440198332</v>
      </c>
      <c r="D39" s="25">
        <f>D37/B37*100</f>
        <v>8.173453663618224</v>
      </c>
      <c r="E39" s="25">
        <f>E37/B37*100</f>
        <v>0.05193223461623471</v>
      </c>
      <c r="F39" s="25"/>
      <c r="G39" s="25"/>
      <c r="H39" s="25">
        <f>H37/B37*100</f>
        <v>0.6771283328979888</v>
      </c>
      <c r="I39" s="25">
        <f>I37/B37*100</f>
        <v>0.00479136688423594</v>
      </c>
      <c r="J39" s="1"/>
      <c r="K39" s="1"/>
      <c r="L39" s="1"/>
      <c r="M39" s="1"/>
      <c r="N39" s="1"/>
    </row>
    <row r="40" spans="1:14" ht="15">
      <c r="A40" s="25" t="s">
        <v>7</v>
      </c>
      <c r="B40" s="25">
        <f>B37/B30*100</f>
        <v>131.1499900674199</v>
      </c>
      <c r="C40" s="25">
        <f aca="true" t="shared" si="8" ref="C40:I40">C37/C30*100</f>
        <v>135.03902007597804</v>
      </c>
      <c r="D40" s="25">
        <f t="shared" si="8"/>
        <v>124.10701713212859</v>
      </c>
      <c r="E40" s="25">
        <f t="shared" si="8"/>
        <v>56.66104553119731</v>
      </c>
      <c r="F40" s="25"/>
      <c r="G40" s="25"/>
      <c r="H40" s="25">
        <f t="shared" si="8"/>
        <v>32.10464605012458</v>
      </c>
      <c r="I40" s="25">
        <f t="shared" si="8"/>
        <v>81.57894736842107</v>
      </c>
      <c r="J40" s="1"/>
      <c r="K40" s="1"/>
      <c r="L40" s="1"/>
      <c r="M40" s="1"/>
      <c r="N40" s="1"/>
    </row>
    <row r="41" spans="1:14" ht="15">
      <c r="A41" s="1" t="s">
        <v>78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9" ht="60" customHeight="1">
      <c r="A42" s="32" t="s">
        <v>104</v>
      </c>
      <c r="B42" s="32"/>
      <c r="C42" s="32"/>
      <c r="D42" s="32"/>
      <c r="E42" s="32"/>
      <c r="F42" s="32"/>
      <c r="G42" s="32"/>
      <c r="H42" s="32"/>
      <c r="I42" s="32"/>
    </row>
    <row r="43" spans="1:9" ht="15">
      <c r="A43" s="31" t="s">
        <v>113</v>
      </c>
      <c r="B43" s="31"/>
      <c r="C43" s="31"/>
      <c r="D43" s="31"/>
      <c r="E43" s="31"/>
      <c r="F43" s="31"/>
      <c r="G43" s="31"/>
      <c r="H43" s="31"/>
      <c r="I43" s="31"/>
    </row>
    <row r="44" spans="1:9" ht="15">
      <c r="A44" s="31"/>
      <c r="B44" s="31"/>
      <c r="C44" s="31"/>
      <c r="D44" s="31"/>
      <c r="E44" s="31"/>
      <c r="F44" s="31"/>
      <c r="G44" s="31"/>
      <c r="H44" s="31"/>
      <c r="I44" s="31"/>
    </row>
  </sheetData>
  <sheetProtection/>
  <mergeCells count="9">
    <mergeCell ref="A44:I44"/>
    <mergeCell ref="A43:I43"/>
    <mergeCell ref="H4:I4"/>
    <mergeCell ref="A42:I42"/>
    <mergeCell ref="A6:I6"/>
    <mergeCell ref="A13:I13"/>
    <mergeCell ref="A20:I20"/>
    <mergeCell ref="A27:I27"/>
    <mergeCell ref="A34:I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 Николаенко</dc:creator>
  <cp:keywords/>
  <dc:description/>
  <cp:lastModifiedBy>2</cp:lastModifiedBy>
  <cp:lastPrinted>2013-07-25T13:00:18Z</cp:lastPrinted>
  <dcterms:created xsi:type="dcterms:W3CDTF">2013-02-12T08:03:25Z</dcterms:created>
  <dcterms:modified xsi:type="dcterms:W3CDTF">2013-07-25T13:04:20Z</dcterms:modified>
  <cp:category/>
  <cp:version/>
  <cp:contentType/>
  <cp:contentStatus/>
</cp:coreProperties>
</file>