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640" tabRatio="575" activeTab="0"/>
  </bookViews>
  <sheets>
    <sheet name="ТРАФАРЕТ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<sst xmlns="http://schemas.openxmlformats.org/spreadsheetml/2006/main" count="426" uniqueCount="196">
  <si>
    <t>АКТИВ</t>
  </si>
  <si>
    <t>Код строки</t>
  </si>
  <si>
    <t>бюджет субъекта Российской Федерации</t>
  </si>
  <si>
    <t>бюджеты муниципальных районов</t>
  </si>
  <si>
    <t>бюджет территориального государственного внебюджетного фонда</t>
  </si>
  <si>
    <t>I. Нефинансовые активы</t>
  </si>
  <si>
    <t>Основные средства (балансовая стоимость, 010100000)*</t>
  </si>
  <si>
    <t>Нефинансовые активы в пути (010700000)</t>
  </si>
  <si>
    <t>КОДЫ</t>
  </si>
  <si>
    <t>Единица измерения: руб.</t>
  </si>
  <si>
    <t>383</t>
  </si>
  <si>
    <t>0503320</t>
  </si>
  <si>
    <t>II. Финансовые активы</t>
  </si>
  <si>
    <t>III. Обязательства</t>
  </si>
  <si>
    <t>Расчеты по платежам в бюджеты (030300000)</t>
  </si>
  <si>
    <t>IV. Финансовый результат</t>
  </si>
  <si>
    <t>Результат по кассовым операциям бюджета (040200000)</t>
  </si>
  <si>
    <t>ПАССИВ</t>
  </si>
  <si>
    <t>Периодичность: годовая</t>
  </si>
  <si>
    <t>Форма по ОКУД</t>
  </si>
  <si>
    <t>Дата</t>
  </si>
  <si>
    <t>по ОКПО</t>
  </si>
  <si>
    <t>по ОКЕИ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</si>
  <si>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</si>
  <si>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</si>
  <si>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</si>
  <si>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</si>
  <si>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</si>
  <si>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</si>
  <si>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</si>
  <si>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</si>
  <si>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</si>
  <si>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101</t>
  </si>
  <si>
    <t>120</t>
  </si>
  <si>
    <t>150</t>
  </si>
  <si>
    <t>190</t>
  </si>
  <si>
    <t>210</t>
  </si>
  <si>
    <t>213</t>
  </si>
  <si>
    <t>230</t>
  </si>
  <si>
    <t>260</t>
  </si>
  <si>
    <t>290</t>
  </si>
  <si>
    <t>400</t>
  </si>
  <si>
    <t>410</t>
  </si>
  <si>
    <t>470</t>
  </si>
  <si>
    <t>510</t>
  </si>
  <si>
    <t xml:space="preserve">Наименование финансового органа  </t>
  </si>
  <si>
    <t xml:space="preserve">Наименование бюджета  </t>
  </si>
  <si>
    <t>на</t>
  </si>
  <si>
    <t>Форма 0503320 с.2</t>
  </si>
  <si>
    <t>БАЛАНС ИСПОЛНЕНИЯ КОНСОЛИДИРОВАННОГО БЮДЖЕТА СУБЪЕКТА РОССИЙСКОЙ ФЕДЕРАЦИИ</t>
  </si>
  <si>
    <t xml:space="preserve"> И БЮДЖЕТА ТЕРРИТОРИАЛЬНОГО ГОСУДАРСТВЕННОГО ВНЕБЮДЖЕТНОГО ФОНДА</t>
  </si>
  <si>
    <t>консолидированный бюджет
субъекта Российской Федерации
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</si>
  <si>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</si>
  <si>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
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</si>
  <si>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</si>
  <si>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На конец отчетного периода</t>
  </si>
  <si>
    <t>021</t>
  </si>
  <si>
    <t>130</t>
  </si>
  <si>
    <t>140</t>
  </si>
  <si>
    <t>Затраты на изготовление готовой продукции, выполнение работ, услуг (010900000)</t>
  </si>
  <si>
    <t>200</t>
  </si>
  <si>
    <t>201</t>
  </si>
  <si>
    <t>203</t>
  </si>
  <si>
    <t>471</t>
  </si>
  <si>
    <t>На начало года</t>
  </si>
  <si>
    <t>по ОКТМО</t>
  </si>
  <si>
    <t>из них:
расчеты по налоговым вычетам по НДС (021010000)</t>
  </si>
  <si>
    <t>570</t>
  </si>
  <si>
    <t>580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</si>
  <si>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</si>
  <si>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</si>
  <si>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сельских поселений</t>
  </si>
  <si>
    <t>бюджеты внутригородских районов</t>
  </si>
  <si>
    <t>бюджеты городских округов с внутригородским делением</t>
  </si>
  <si>
    <t xml:space="preserve">Уменьшение стоимости основных средств**, всего*      </t>
  </si>
  <si>
    <t xml:space="preserve">Основные средства (остаточная стоимость, стр. 010 - стр. 020)   </t>
  </si>
  <si>
    <t>Нематериальные активы (балансовая стоимость, 010200000)*</t>
  </si>
  <si>
    <t>051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</si>
  <si>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</si>
  <si>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</si>
  <si>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</si>
  <si>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</si>
  <si>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081</t>
  </si>
  <si>
    <t>из них:
внеоборотные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</si>
  <si>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</si>
  <si>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</si>
  <si>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</si>
  <si>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</si>
  <si>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Нефинансовые активы имушества казны (010800000)** (остаточная стоимость)</t>
  </si>
  <si>
    <t>160</t>
  </si>
  <si>
    <t>Расходы будущих периодов (040150000)</t>
  </si>
  <si>
    <t>Итого по разделу I 
(стр.030 + стр.060 + стр.070 + стр.080 + стр.100 + стр.120 + стр.130 + стр. 140+ стр.150 + стр. 160)</t>
  </si>
  <si>
    <t>Форма 0503320 с.3</t>
  </si>
  <si>
    <t>Денежные средства учреждения (020100000), всего</t>
  </si>
  <si>
    <t>в том числе: 
на лицевых счетах учреждения в органе казначейства (020110000)</t>
  </si>
  <si>
    <t>в кредитной организации (020120000), всего</t>
  </si>
  <si>
    <t>204</t>
  </si>
  <si>
    <t>205</t>
  </si>
  <si>
    <t>из них:
на депозитах (020122000), 
всего</t>
  </si>
  <si>
    <t>206</t>
  </si>
  <si>
    <t>в иностранной валюте 
(020127000)</t>
  </si>
  <si>
    <t>Средства на счетах бюджета в органе Федерального казначейства (020210000), всего</t>
  </si>
  <si>
    <t>207</t>
  </si>
  <si>
    <t>в кассе учреждения 
(020130000)</t>
  </si>
  <si>
    <t>220</t>
  </si>
  <si>
    <t>Средства на счетах бюджета в кредитной организации (020220000), всего</t>
  </si>
  <si>
    <t>223</t>
  </si>
  <si>
    <t>Средства бюджета на депозитных счетах (020230000), всего</t>
  </si>
  <si>
    <t>240</t>
  </si>
  <si>
    <t>Финансовые вложения (020400000), всего</t>
  </si>
  <si>
    <t>241</t>
  </si>
  <si>
    <t>250</t>
  </si>
  <si>
    <t>Дебиторская задолженность по доходам (020500000, 020900000) всего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</si>
  <si>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</si>
  <si>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</si>
  <si>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</si>
  <si>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</si>
  <si>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270</t>
  </si>
  <si>
    <t>Расчеты по кредитам, займам (ссудам) (020700000), всего</t>
  </si>
  <si>
    <t>271</t>
  </si>
  <si>
    <t>280</t>
  </si>
  <si>
    <t>Прочие расчеты с дебиторами (021000000), всего</t>
  </si>
  <si>
    <t>282</t>
  </si>
  <si>
    <t>340</t>
  </si>
  <si>
    <t>350</t>
  </si>
  <si>
    <t>БАЛАНС (стр. 190 + стр. 340)</t>
  </si>
  <si>
    <t>Итого по разделу II (стр.200  + стр.210 + стр. 220 + стр.230 + стр.240 + стр.250 + стр.260 + стр.270 + стр.280 + стр.290)</t>
  </si>
  <si>
    <t>Форма 0503320 с.5</t>
  </si>
  <si>
    <t>Расчеты с кредиторами по долговым обязательствам (030100000), всего</t>
  </si>
  <si>
    <t>401</t>
  </si>
  <si>
    <t>Кредиторская задолженность по выплатам (030200000, 020800000, 030402000, 030403000), всего</t>
  </si>
  <si>
    <t>из них: 
долгосрочная</t>
  </si>
  <si>
    <t>411</t>
  </si>
  <si>
    <t>420</t>
  </si>
  <si>
    <t>430</t>
  </si>
  <si>
    <t>Иные расчеты, всего</t>
  </si>
  <si>
    <t>431</t>
  </si>
  <si>
    <t>в том числе: 
расчеты по средствам, полученным во временное распоряжение (030401000)</t>
  </si>
  <si>
    <t>432</t>
  </si>
  <si>
    <t>433</t>
  </si>
  <si>
    <t>434</t>
  </si>
  <si>
    <t>внутриведомственные расчеты (030404000)</t>
  </si>
  <si>
    <t>расчеты с прочими кредиторами (030406000)</t>
  </si>
  <si>
    <t>расчеты по налоговым вычетам по НДС (021010000)</t>
  </si>
  <si>
    <t>Кредиторская задолженность по доходам (020500000, 020900000), всего</t>
  </si>
  <si>
    <t>520</t>
  </si>
  <si>
    <t>Доходы будущих периодов (040140000)</t>
  </si>
  <si>
    <t>Резервы предстоящих расходов (040160000)</t>
  </si>
  <si>
    <t>550</t>
  </si>
  <si>
    <t>Итого по разделу III (стр. 400 + стр. 410 + стр. 420 + стр. 430 + стр. 470 + стр. 510 + стр. 520)</t>
  </si>
  <si>
    <t>Финансовый результат (040000000) (стр. 570 + стр 580 )</t>
  </si>
  <si>
    <t>560</t>
  </si>
  <si>
    <t xml:space="preserve">Финансовый результат экономического субъекта </t>
  </si>
  <si>
    <t>БАЛАНС (стр. 550 + стр. 560)</t>
  </si>
  <si>
    <t>700</t>
  </si>
  <si>
    <t>234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</si>
  <si>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</si>
  <si>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записке.</t>
  </si>
  <si>
    <t>Форма 0503320 с.4</t>
  </si>
  <si>
    <t>Форма 0503320 с.6</t>
  </si>
  <si>
    <t xml:space="preserve">из них:
амортизация основных средств*      </t>
  </si>
  <si>
    <t>бюджеты муниципальных округов, городских 
округов</t>
  </si>
  <si>
    <t>Материальные запасы (010500000) (остаточная стоимость), 
всего</t>
  </si>
  <si>
    <t>из них
в иностранной валюте и драгоценных металлах (020213000)</t>
  </si>
  <si>
    <t>из них
в иностранной валюте и драгоценных металлах (020223000)</t>
  </si>
  <si>
    <t>Вложения в финансовые активы (021500000)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</si>
  <si>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</si>
  <si>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</si>
  <si>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</si>
  <si>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</si>
  <si>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</si>
  <si>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</si>
  <si>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</si>
  <si>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</si>
  <si>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</si>
  <si>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</si>
  <si>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Шимского муниципального района</t>
  </si>
  <si>
    <t>01 января 2022 г.</t>
  </si>
  <si>
    <t>02290539</t>
  </si>
  <si>
    <t>Комитет финансов Администрации Шимского муниципального района</t>
  </si>
  <si>
    <t>ГОД</t>
  </si>
  <si>
    <t>5</t>
  </si>
  <si>
    <t>01.01.2022</t>
  </si>
  <si>
    <t>3</t>
  </si>
  <si>
    <t>792</t>
  </si>
  <si>
    <t>500</t>
  </si>
  <si>
    <t>49655000</t>
  </si>
  <si>
    <t>Симонян Алёна Евгеньевна</t>
  </si>
  <si>
    <t>Федеральное казначейство</t>
  </si>
  <si>
    <t>KFSHIMSK</t>
  </si>
  <si>
    <t>5CD5EC026DE35DFD2A0E88B0C3DD3AB09C27D624</t>
  </si>
  <si>
    <t>0C4F3516A0C6B5D2D444795B735658C03CEF8C86</t>
  </si>
  <si>
    <t>Яковлева Марина Владимировна</t>
  </si>
  <si>
    <t>KFSHIMSK1</t>
  </si>
  <si>
    <t>9C87407C6041CFB14187D17FD2D437164371D803</t>
  </si>
  <si>
    <t>0CD99F6A54D7E5639FA9F001CF1BB8FBF17A959C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</si>
</sst>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b/>
      <i/>
      <sz val="8"/>
      <name val="Arial Cyr"/>
      <family val="0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5" fillId="25" borderId="0" applyNumberFormat="0" applyBorder="0" applyAlignment="0" applyProtection="0"/>
    <xf numFmtId="0" fontId="28" fillId="26" borderId="0" applyNumberFormat="0" applyBorder="0" applyAlignment="0" applyProtection="0"/>
    <xf numFmtId="0" fontId="5" fillId="17" borderId="0" applyNumberFormat="0" applyBorder="0" applyAlignment="0" applyProtection="0"/>
    <xf numFmtId="0" fontId="28" fillId="27" borderId="0" applyNumberFormat="0" applyBorder="0" applyAlignment="0" applyProtection="0"/>
    <xf numFmtId="0" fontId="5" fillId="19" borderId="0" applyNumberFormat="0" applyBorder="0" applyAlignment="0" applyProtection="0"/>
    <xf numFmtId="0" fontId="28" fillId="28" borderId="0" applyNumberFormat="0" applyBorder="0" applyAlignment="0" applyProtection="0"/>
    <xf numFmtId="0" fontId="5" fillId="29" borderId="0" applyNumberFormat="0" applyBorder="0" applyAlignment="0" applyProtection="0"/>
    <xf numFmtId="0" fontId="28" fillId="30" borderId="0" applyNumberFormat="0" applyBorder="0" applyAlignment="0" applyProtection="0"/>
    <xf numFmtId="0" fontId="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13" borderId="14" xfId="0" applyFont="1" applyFill="1" applyBorder="1" applyAlignment="1" applyProtection="1">
      <alignment/>
      <protection/>
    </xf>
    <xf numFmtId="49" fontId="2" fillId="13" borderId="15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13" borderId="14" xfId="0" applyFont="1" applyFill="1" applyBorder="1" applyAlignment="1" applyProtection="1">
      <alignment wrapText="1"/>
      <protection/>
    </xf>
    <xf numFmtId="49" fontId="2" fillId="13" borderId="16" xfId="0" applyNumberFormat="1" applyFont="1" applyFill="1" applyBorder="1" applyAlignment="1" applyProtection="1">
      <alignment horizontal="center"/>
      <protection/>
    </xf>
    <xf numFmtId="0" fontId="2" fillId="13" borderId="17" xfId="0" applyFont="1" applyFill="1" applyBorder="1" applyAlignment="1" applyProtection="1">
      <alignment horizontal="left" wrapText="1" indent="3"/>
      <protection/>
    </xf>
    <xf numFmtId="0" fontId="2" fillId="13" borderId="14" xfId="0" applyFont="1" applyFill="1" applyBorder="1" applyAlignment="1" applyProtection="1">
      <alignment horizontal="left" wrapText="1" indent="3"/>
      <protection/>
    </xf>
    <xf numFmtId="0" fontId="2" fillId="13" borderId="17" xfId="0" applyFont="1" applyFill="1" applyBorder="1" applyAlignment="1" applyProtection="1">
      <alignment horizontal="left" vertical="center" wrapText="1" indent="3"/>
      <protection/>
    </xf>
    <xf numFmtId="0" fontId="21" fillId="7" borderId="14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13" borderId="14" xfId="0" applyFont="1" applyFill="1" applyBorder="1" applyAlignment="1" applyProtection="1">
      <alignment horizontal="left" wrapText="1"/>
      <protection/>
    </xf>
    <xf numFmtId="49" fontId="2" fillId="7" borderId="15" xfId="0" applyNumberFormat="1" applyFont="1" applyFill="1" applyBorder="1" applyAlignment="1" applyProtection="1">
      <alignment horizontal="center"/>
      <protection/>
    </xf>
    <xf numFmtId="0" fontId="3" fillId="40" borderId="14" xfId="0" applyFont="1" applyFill="1" applyBorder="1" applyAlignment="1" applyProtection="1">
      <alignment horizontal="left" wrapText="1"/>
      <protection/>
    </xf>
    <xf numFmtId="49" fontId="21" fillId="40" borderId="18" xfId="0" applyNumberFormat="1" applyFont="1" applyFill="1" applyBorder="1" applyAlignment="1" applyProtection="1">
      <alignment horizontal="center"/>
      <protection/>
    </xf>
    <xf numFmtId="0" fontId="21" fillId="7" borderId="14" xfId="0" applyFont="1" applyFill="1" applyBorder="1" applyAlignment="1" applyProtection="1">
      <alignment horizontal="left" wrapText="1"/>
      <protection/>
    </xf>
    <xf numFmtId="49" fontId="21" fillId="7" borderId="1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0" fontId="2" fillId="13" borderId="17" xfId="0" applyFont="1" applyFill="1" applyBorder="1" applyAlignment="1" applyProtection="1">
      <alignment/>
      <protection/>
    </xf>
    <xf numFmtId="0" fontId="22" fillId="13" borderId="19" xfId="0" applyFont="1" applyFill="1" applyBorder="1" applyAlignment="1" applyProtection="1">
      <alignment horizontal="center"/>
      <protection/>
    </xf>
    <xf numFmtId="49" fontId="2" fillId="13" borderId="20" xfId="0" applyNumberFormat="1" applyFont="1" applyFill="1" applyBorder="1" applyAlignment="1" applyProtection="1">
      <alignment horizontal="center"/>
      <protection/>
    </xf>
    <xf numFmtId="0" fontId="22" fillId="13" borderId="21" xfId="0" applyFont="1" applyFill="1" applyBorder="1" applyAlignment="1" applyProtection="1">
      <alignment horizontal="center"/>
      <protection/>
    </xf>
    <xf numFmtId="0" fontId="22" fillId="13" borderId="22" xfId="0" applyFont="1" applyFill="1" applyBorder="1" applyAlignment="1" applyProtection="1">
      <alignment horizontal="center"/>
      <protection/>
    </xf>
    <xf numFmtId="0" fontId="22" fillId="13" borderId="20" xfId="0" applyFont="1" applyFill="1" applyBorder="1" applyAlignment="1" applyProtection="1">
      <alignment horizontal="center"/>
      <protection/>
    </xf>
    <xf numFmtId="0" fontId="2" fillId="13" borderId="17" xfId="0" applyFont="1" applyFill="1" applyBorder="1" applyAlignment="1" applyProtection="1">
      <alignment horizontal="left" wrapText="1"/>
      <protection/>
    </xf>
    <xf numFmtId="0" fontId="22" fillId="13" borderId="23" xfId="0" applyFont="1" applyFill="1" applyBorder="1" applyAlignment="1" applyProtection="1">
      <alignment horizontal="center"/>
      <protection/>
    </xf>
    <xf numFmtId="0" fontId="2" fillId="13" borderId="17" xfId="0" applyFont="1" applyFill="1" applyBorder="1" applyAlignment="1" applyProtection="1">
      <alignment wrapText="1"/>
      <protection/>
    </xf>
    <xf numFmtId="49" fontId="2" fillId="13" borderId="24" xfId="0" applyNumberFormat="1" applyFont="1" applyFill="1" applyBorder="1" applyAlignment="1" applyProtection="1">
      <alignment horizontal="center"/>
      <protection/>
    </xf>
    <xf numFmtId="49" fontId="2" fillId="13" borderId="22" xfId="0" applyNumberFormat="1" applyFont="1" applyFill="1" applyBorder="1" applyAlignment="1" applyProtection="1">
      <alignment horizontal="center"/>
      <protection/>
    </xf>
    <xf numFmtId="49" fontId="2" fillId="13" borderId="25" xfId="0" applyNumberFormat="1" applyFont="1" applyFill="1" applyBorder="1" applyAlignment="1" applyProtection="1">
      <alignment horizontal="center"/>
      <protection/>
    </xf>
    <xf numFmtId="0" fontId="21" fillId="7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22" fillId="13" borderId="29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72" fontId="2" fillId="7" borderId="31" xfId="0" applyNumberFormat="1" applyFont="1" applyFill="1" applyBorder="1" applyAlignment="1" applyProtection="1">
      <alignment horizontal="right"/>
      <protection/>
    </xf>
    <xf numFmtId="172" fontId="2" fillId="7" borderId="32" xfId="0" applyNumberFormat="1" applyFont="1" applyFill="1" applyBorder="1" applyAlignment="1" applyProtection="1">
      <alignment horizontal="right"/>
      <protection/>
    </xf>
    <xf numFmtId="172" fontId="2" fillId="0" borderId="31" xfId="0" applyNumberFormat="1" applyFont="1" applyFill="1" applyBorder="1" applyAlignment="1" applyProtection="1">
      <alignment horizontal="right"/>
      <protection locked="0"/>
    </xf>
    <xf numFmtId="172" fontId="2" fillId="0" borderId="32" xfId="0" applyNumberFormat="1" applyFont="1" applyFill="1" applyBorder="1" applyAlignment="1" applyProtection="1">
      <alignment horizontal="right"/>
      <protection locked="0"/>
    </xf>
    <xf numFmtId="172" fontId="2" fillId="0" borderId="11" xfId="0" applyNumberFormat="1" applyFont="1" applyFill="1" applyBorder="1" applyAlignment="1" applyProtection="1">
      <alignment horizontal="right"/>
      <protection locked="0"/>
    </xf>
    <xf numFmtId="172" fontId="2" fillId="0" borderId="33" xfId="0" applyNumberFormat="1" applyFont="1" applyFill="1" applyBorder="1" applyAlignment="1" applyProtection="1">
      <alignment horizontal="right"/>
      <protection locked="0"/>
    </xf>
    <xf numFmtId="172" fontId="2" fillId="7" borderId="11" xfId="0" applyNumberFormat="1" applyFont="1" applyFill="1" applyBorder="1" applyAlignment="1" applyProtection="1">
      <alignment horizontal="right"/>
      <protection/>
    </xf>
    <xf numFmtId="172" fontId="2" fillId="0" borderId="12" xfId="0" applyNumberFormat="1" applyFont="1" applyFill="1" applyBorder="1" applyAlignment="1" applyProtection="1">
      <alignment horizontal="right"/>
      <protection locked="0"/>
    </xf>
    <xf numFmtId="172" fontId="2" fillId="0" borderId="23" xfId="0" applyNumberFormat="1" applyFont="1" applyFill="1" applyBorder="1" applyAlignment="1" applyProtection="1">
      <alignment horizontal="right"/>
      <protection locked="0"/>
    </xf>
    <xf numFmtId="172" fontId="21" fillId="40" borderId="13" xfId="0" applyNumberFormat="1" applyFont="1" applyFill="1" applyBorder="1" applyAlignment="1" applyProtection="1">
      <alignment horizontal="right"/>
      <protection/>
    </xf>
    <xf numFmtId="172" fontId="21" fillId="40" borderId="34" xfId="0" applyNumberFormat="1" applyFont="1" applyFill="1" applyBorder="1" applyAlignment="1" applyProtection="1">
      <alignment horizontal="right"/>
      <protection/>
    </xf>
    <xf numFmtId="172" fontId="2" fillId="13" borderId="12" xfId="0" applyNumberFormat="1" applyFont="1" applyFill="1" applyBorder="1" applyAlignment="1" applyProtection="1">
      <alignment horizontal="right"/>
      <protection/>
    </xf>
    <xf numFmtId="172" fontId="2" fillId="13" borderId="23" xfId="0" applyNumberFormat="1" applyFont="1" applyFill="1" applyBorder="1" applyAlignment="1" applyProtection="1">
      <alignment horizontal="right"/>
      <protection/>
    </xf>
    <xf numFmtId="14" fontId="4" fillId="0" borderId="27" xfId="0" applyNumberFormat="1" applyFont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35" xfId="0" applyNumberFormat="1" applyBorder="1" applyAlignment="1" applyProtection="1">
      <alignment horizontal="left" wrapText="1"/>
      <protection locked="0"/>
    </xf>
    <xf numFmtId="0" fontId="2" fillId="13" borderId="14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42" borderId="0" xfId="0" applyNumberFormat="1" applyFill="1" applyAlignment="1" applyProtection="1">
      <alignment/>
      <protection/>
    </xf>
    <xf numFmtId="0" fontId="2" fillId="13" borderId="14" xfId="0" applyFont="1" applyFill="1" applyBorder="1" applyAlignment="1" applyProtection="1">
      <alignment horizontal="left" wrapText="1" indent="6"/>
      <protection/>
    </xf>
    <xf numFmtId="0" fontId="2" fillId="13" borderId="17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13" borderId="14" xfId="0" applyFont="1" applyFill="1" applyBorder="1" applyAlignment="1" applyProtection="1">
      <alignment horizontal="left" wrapText="1" indent="5"/>
      <protection/>
    </xf>
    <xf numFmtId="172" fontId="2" fillId="43" borderId="11" xfId="0" applyNumberFormat="1" applyFont="1" applyFill="1" applyBorder="1" applyAlignment="1" applyProtection="1">
      <alignment horizontal="right"/>
      <protection locked="0"/>
    </xf>
    <xf numFmtId="49" fontId="21" fillId="7" borderId="18" xfId="0" applyNumberFormat="1" applyFont="1" applyFill="1" applyBorder="1" applyAlignment="1" applyProtection="1">
      <alignment horizontal="center"/>
      <protection/>
    </xf>
    <xf numFmtId="172" fontId="22" fillId="13" borderId="13" xfId="0" applyNumberFormat="1" applyFont="1" applyFill="1" applyBorder="1" applyAlignment="1" applyProtection="1">
      <alignment horizontal="right"/>
      <protection/>
    </xf>
    <xf numFmtId="0" fontId="21" fillId="7" borderId="36" xfId="0" applyFont="1" applyFill="1" applyBorder="1" applyAlignment="1" applyProtection="1">
      <alignment vertical="center" wrapText="1"/>
      <protection/>
    </xf>
    <xf numFmtId="172" fontId="22" fillId="13" borderId="21" xfId="0" applyNumberFormat="1" applyFont="1" applyFill="1" applyBorder="1" applyAlignment="1" applyProtection="1">
      <alignment horizontal="right"/>
      <protection/>
    </xf>
    <xf numFmtId="172" fontId="22" fillId="13" borderId="24" xfId="0" applyNumberFormat="1" applyFont="1" applyFill="1" applyBorder="1" applyAlignment="1" applyProtection="1">
      <alignment horizontal="right"/>
      <protection/>
    </xf>
    <xf numFmtId="172" fontId="22" fillId="13" borderId="37" xfId="0" applyNumberFormat="1" applyFont="1" applyFill="1" applyBorder="1" applyAlignment="1" applyProtection="1">
      <alignment horizontal="right"/>
      <protection/>
    </xf>
    <xf numFmtId="172" fontId="2" fillId="7" borderId="17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7" borderId="14" xfId="0" applyNumberFormat="1" applyFont="1" applyFill="1" applyBorder="1" applyAlignment="1" applyProtection="1">
      <alignment horizontal="right"/>
      <protection/>
    </xf>
    <xf numFmtId="172" fontId="21" fillId="40" borderId="30" xfId="0" applyNumberFormat="1" applyFont="1" applyFill="1" applyBorder="1" applyAlignment="1" applyProtection="1">
      <alignment horizontal="right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2" fillId="13" borderId="39" xfId="0" applyFont="1" applyFill="1" applyBorder="1" applyAlignment="1" applyProtection="1">
      <alignment horizontal="center"/>
      <protection/>
    </xf>
    <xf numFmtId="4" fontId="22" fillId="13" borderId="24" xfId="0" applyNumberFormat="1" applyFont="1" applyFill="1" applyBorder="1" applyAlignment="1" applyProtection="1">
      <alignment horizontal="center"/>
      <protection/>
    </xf>
    <xf numFmtId="0" fontId="2" fillId="13" borderId="40" xfId="0" applyFont="1" applyFill="1" applyBorder="1" applyAlignment="1" applyProtection="1">
      <alignment/>
      <protection/>
    </xf>
    <xf numFmtId="0" fontId="2" fillId="13" borderId="40" xfId="0" applyFont="1" applyFill="1" applyBorder="1" applyAlignment="1" applyProtection="1">
      <alignment horizontal="left" vertical="center" wrapText="1" indent="3"/>
      <protection/>
    </xf>
    <xf numFmtId="0" fontId="2" fillId="13" borderId="41" xfId="0" applyFont="1" applyFill="1" applyBorder="1" applyAlignment="1" applyProtection="1">
      <alignment horizontal="left" wrapText="1" indent="3"/>
      <protection/>
    </xf>
    <xf numFmtId="0" fontId="2" fillId="13" borderId="41" xfId="0" applyFont="1" applyFill="1" applyBorder="1" applyAlignment="1" applyProtection="1">
      <alignment horizontal="left" wrapText="1" indent="5"/>
      <protection/>
    </xf>
    <xf numFmtId="0" fontId="2" fillId="13" borderId="41" xfId="0" applyFont="1" applyFill="1" applyBorder="1" applyAlignment="1" applyProtection="1">
      <alignment horizontal="left" wrapText="1" indent="6"/>
      <protection/>
    </xf>
    <xf numFmtId="0" fontId="2" fillId="13" borderId="41" xfId="0" applyFont="1" applyFill="1" applyBorder="1" applyAlignment="1" applyProtection="1">
      <alignment horizontal="left" wrapText="1"/>
      <protection/>
    </xf>
    <xf numFmtId="0" fontId="2" fillId="13" borderId="40" xfId="0" applyFont="1" applyFill="1" applyBorder="1" applyAlignment="1" applyProtection="1">
      <alignment horizontal="left" wrapText="1" indent="3"/>
      <protection/>
    </xf>
    <xf numFmtId="0" fontId="2" fillId="13" borderId="40" xfId="0" applyFont="1" applyFill="1" applyBorder="1" applyAlignment="1" applyProtection="1">
      <alignment horizontal="left" vertical="center" wrapText="1"/>
      <protection/>
    </xf>
    <xf numFmtId="0" fontId="21" fillId="7" borderId="41" xfId="0" applyFont="1" applyFill="1" applyBorder="1" applyAlignment="1" applyProtection="1">
      <alignment horizontal="left" vertical="center" wrapText="1"/>
      <protection/>
    </xf>
    <xf numFmtId="172" fontId="2" fillId="7" borderId="33" xfId="0" applyNumberFormat="1" applyFont="1" applyFill="1" applyBorder="1" applyAlignment="1" applyProtection="1">
      <alignment horizontal="right"/>
      <protection/>
    </xf>
    <xf numFmtId="0" fontId="3" fillId="40" borderId="42" xfId="0" applyFont="1" applyFill="1" applyBorder="1" applyAlignment="1" applyProtection="1">
      <alignment horizontal="left" wrapText="1"/>
      <protection/>
    </xf>
    <xf numFmtId="49" fontId="2" fillId="13" borderId="21" xfId="0" applyNumberFormat="1" applyFont="1" applyFill="1" applyBorder="1" applyAlignment="1" applyProtection="1">
      <alignment horizontal="center"/>
      <protection/>
    </xf>
    <xf numFmtId="172" fontId="2" fillId="43" borderId="14" xfId="0" applyNumberFormat="1" applyFont="1" applyFill="1" applyBorder="1" applyAlignment="1" applyProtection="1">
      <alignment horizontal="right"/>
      <protection locked="0"/>
    </xf>
    <xf numFmtId="172" fontId="2" fillId="13" borderId="19" xfId="0" applyNumberFormat="1" applyFont="1" applyFill="1" applyBorder="1" applyAlignment="1" applyProtection="1">
      <alignment horizontal="right"/>
      <protection/>
    </xf>
    <xf numFmtId="0" fontId="22" fillId="13" borderId="43" xfId="0" applyFont="1" applyFill="1" applyBorder="1" applyAlignment="1" applyProtection="1">
      <alignment horizontal="center"/>
      <protection/>
    </xf>
    <xf numFmtId="0" fontId="2" fillId="13" borderId="40" xfId="0" applyFont="1" applyFill="1" applyBorder="1" applyAlignment="1" applyProtection="1">
      <alignment wrapText="1"/>
      <protection/>
    </xf>
    <xf numFmtId="172" fontId="2" fillId="43" borderId="33" xfId="0" applyNumberFormat="1" applyFont="1" applyFill="1" applyBorder="1" applyAlignment="1" applyProtection="1">
      <alignment horizontal="right"/>
      <protection locked="0"/>
    </xf>
    <xf numFmtId="0" fontId="2" fillId="13" borderId="41" xfId="0" applyFont="1" applyFill="1" applyBorder="1" applyAlignment="1" applyProtection="1">
      <alignment horizontal="left" vertical="center" wrapText="1"/>
      <protection/>
    </xf>
    <xf numFmtId="0" fontId="21" fillId="7" borderId="41" xfId="0" applyFont="1" applyFill="1" applyBorder="1" applyAlignment="1" applyProtection="1">
      <alignment horizontal="left" wrapText="1"/>
      <protection/>
    </xf>
    <xf numFmtId="0" fontId="22" fillId="13" borderId="25" xfId="0" applyFont="1" applyFill="1" applyBorder="1" applyAlignment="1" applyProtection="1">
      <alignment horizontal="center"/>
      <protection/>
    </xf>
    <xf numFmtId="0" fontId="2" fillId="13" borderId="40" xfId="0" applyFont="1" applyFill="1" applyBorder="1" applyAlignment="1" applyProtection="1">
      <alignment horizontal="left" wrapText="1"/>
      <protection/>
    </xf>
    <xf numFmtId="172" fontId="21" fillId="7" borderId="11" xfId="0" applyNumberFormat="1" applyFont="1" applyFill="1" applyBorder="1" applyAlignment="1" applyProtection="1">
      <alignment horizontal="right"/>
      <protection/>
    </xf>
    <xf numFmtId="172" fontId="21" fillId="7" borderId="13" xfId="0" applyNumberFormat="1" applyFont="1" applyFill="1" applyBorder="1" applyAlignment="1" applyProtection="1">
      <alignment horizontal="right"/>
      <protection/>
    </xf>
    <xf numFmtId="172" fontId="21" fillId="7" borderId="34" xfId="0" applyNumberFormat="1" applyFont="1" applyFill="1" applyBorder="1" applyAlignment="1" applyProtection="1">
      <alignment horizontal="right"/>
      <protection/>
    </xf>
    <xf numFmtId="172" fontId="4" fillId="13" borderId="31" xfId="0" applyNumberFormat="1" applyFont="1" applyFill="1" applyBorder="1" applyAlignment="1" applyProtection="1">
      <alignment horizontal="right"/>
      <protection/>
    </xf>
    <xf numFmtId="172" fontId="4" fillId="13" borderId="11" xfId="0" applyNumberFormat="1" applyFont="1" applyFill="1" applyBorder="1" applyAlignment="1" applyProtection="1">
      <alignment horizontal="right"/>
      <protection/>
    </xf>
    <xf numFmtId="172" fontId="21" fillId="7" borderId="14" xfId="0" applyNumberFormat="1" applyFont="1" applyFill="1" applyBorder="1" applyAlignment="1" applyProtection="1">
      <alignment horizontal="right"/>
      <protection/>
    </xf>
    <xf numFmtId="172" fontId="4" fillId="0" borderId="31" xfId="0" applyNumberFormat="1" applyFont="1" applyFill="1" applyBorder="1" applyAlignment="1" applyProtection="1">
      <alignment horizontal="right"/>
      <protection locked="0"/>
    </xf>
    <xf numFmtId="172" fontId="4" fillId="0" borderId="14" xfId="0" applyNumberFormat="1" applyFont="1" applyFill="1" applyBorder="1" applyAlignment="1" applyProtection="1">
      <alignment horizontal="right"/>
      <protection locked="0"/>
    </xf>
    <xf numFmtId="172" fontId="21" fillId="7" borderId="33" xfId="0" applyNumberFormat="1" applyFont="1" applyFill="1" applyBorder="1" applyAlignment="1" applyProtection="1">
      <alignment horizontal="right"/>
      <protection/>
    </xf>
    <xf numFmtId="172" fontId="4" fillId="13" borderId="44" xfId="0" applyNumberFormat="1" applyFont="1" applyFill="1" applyBorder="1" applyAlignment="1" applyProtection="1">
      <alignment horizontal="right"/>
      <protection/>
    </xf>
    <xf numFmtId="172" fontId="4" fillId="0" borderId="33" xfId="0" applyNumberFormat="1" applyFont="1" applyFill="1" applyBorder="1" applyAlignment="1" applyProtection="1">
      <alignment horizontal="right"/>
      <protection locked="0"/>
    </xf>
    <xf numFmtId="172" fontId="4" fillId="0" borderId="11" xfId="0" applyNumberFormat="1" applyFont="1" applyFill="1" applyBorder="1" applyAlignment="1" applyProtection="1">
      <alignment horizontal="right"/>
      <protection locked="0"/>
    </xf>
    <xf numFmtId="0" fontId="26" fillId="0" borderId="45" xfId="0" applyFont="1" applyBorder="1" applyAlignment="1" applyProtection="1">
      <alignment horizontal="right" indent="1"/>
      <protection/>
    </xf>
    <xf numFmtId="0" fontId="26" fillId="0" borderId="46" xfId="0" applyFont="1" applyBorder="1" applyAlignment="1" applyProtection="1">
      <alignment horizontal="right" indent="1"/>
      <protection/>
    </xf>
    <xf numFmtId="49" fontId="25" fillId="0" borderId="46" xfId="0" applyNumberFormat="1" applyFont="1" applyBorder="1" applyAlignment="1" applyProtection="1">
      <alignment horizontal="left" wrapText="1" indent="1"/>
      <protection/>
    </xf>
    <xf numFmtId="49" fontId="25" fillId="0" borderId="47" xfId="0" applyNumberFormat="1" applyFont="1" applyBorder="1" applyAlignment="1" applyProtection="1">
      <alignment horizontal="left" wrapText="1" indent="1"/>
      <protection/>
    </xf>
    <xf numFmtId="0" fontId="23" fillId="0" borderId="0" xfId="0" applyFont="1" applyAlignment="1" applyProtection="1">
      <alignment horizontal="center"/>
      <protection/>
    </xf>
    <xf numFmtId="49" fontId="23" fillId="0" borderId="0" xfId="0" applyNumberFormat="1" applyFont="1" applyAlignment="1" applyProtection="1">
      <alignment horizontal="left" indent="1"/>
      <protection/>
    </xf>
    <xf numFmtId="0" fontId="26" fillId="0" borderId="48" xfId="0" applyFont="1" applyBorder="1" applyAlignment="1" applyProtection="1">
      <alignment horizontal="right" indent="1"/>
      <protection/>
    </xf>
    <xf numFmtId="0" fontId="26" fillId="0" borderId="0" xfId="0" applyFont="1" applyBorder="1" applyAlignment="1" applyProtection="1">
      <alignment horizontal="right" indent="1"/>
      <protection/>
    </xf>
    <xf numFmtId="14" fontId="25" fillId="0" borderId="0" xfId="0" applyNumberFormat="1" applyFont="1" applyBorder="1" applyAlignment="1" applyProtection="1">
      <alignment horizontal="left" indent="1"/>
      <protection/>
    </xf>
    <xf numFmtId="14" fontId="25" fillId="0" borderId="49" xfId="0" applyNumberFormat="1" applyFont="1" applyBorder="1" applyAlignment="1" applyProtection="1">
      <alignment horizontal="left" indent="1"/>
      <protection/>
    </xf>
    <xf numFmtId="49" fontId="25" fillId="0" borderId="0" xfId="0" applyNumberFormat="1" applyFont="1" applyBorder="1" applyAlignment="1" applyProtection="1">
      <alignment horizontal="left" indent="1"/>
      <protection/>
    </xf>
    <xf numFmtId="49" fontId="25" fillId="0" borderId="49" xfId="0" applyNumberFormat="1" applyFont="1" applyBorder="1" applyAlignment="1" applyProtection="1">
      <alignment horizontal="left" indent="1"/>
      <protection/>
    </xf>
    <xf numFmtId="0" fontId="26" fillId="0" borderId="50" xfId="0" applyFont="1" applyBorder="1" applyAlignment="1" applyProtection="1">
      <alignment horizontal="right" indent="1"/>
      <protection/>
    </xf>
    <xf numFmtId="0" fontId="26" fillId="0" borderId="51" xfId="0" applyFont="1" applyBorder="1" applyAlignment="1" applyProtection="1">
      <alignment horizontal="right" indent="1"/>
      <protection/>
    </xf>
    <xf numFmtId="49" fontId="25" fillId="0" borderId="51" xfId="0" applyNumberFormat="1" applyFont="1" applyBorder="1" applyAlignment="1" applyProtection="1">
      <alignment horizontal="left" indent="1"/>
      <protection/>
    </xf>
    <xf numFmtId="49" fontId="25" fillId="0" borderId="52" xfId="0" applyNumberFormat="1" applyFont="1" applyBorder="1" applyAlignment="1" applyProtection="1">
      <alignment horizontal="left" inden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Border="1" applyAlignment="1" applyProtection="1">
      <alignment horizontal="left" indent="2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49" fontId="0" fillId="0" borderId="53" xfId="0" applyNumberForma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0" borderId="54" xfId="0" applyFont="1" applyBorder="1" applyAlignment="1" applyProtection="1">
      <alignment horizontal="center"/>
      <protection/>
    </xf>
    <xf numFmtId="0" fontId="24" fillId="0" borderId="54" xfId="0" applyFont="1" applyBorder="1" applyAlignment="1" applyProtection="1">
      <alignment horizontal="center" vertical="center"/>
      <protection/>
    </xf>
    <xf numFmtId="0" fontId="24" fillId="0" borderId="54" xfId="0" applyFont="1" applyBorder="1" applyAlignment="1" applyProtection="1">
      <alignment horizontal="left" vertical="center" indent="2"/>
      <protection/>
    </xf>
    <xf numFmtId="0" fontId="24" fillId="0" borderId="55" xfId="0" applyFont="1" applyBorder="1" applyAlignment="1" applyProtection="1">
      <alignment horizontal="left" vertical="center" indent="2"/>
      <protection/>
    </xf>
    <xf numFmtId="0" fontId="0" fillId="0" borderId="56" xfId="0" applyFont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95</xdr:row>
      <xdr:rowOff>47625</xdr:rowOff>
    </xdr:from>
    <xdr:to>
      <xdr:col>4</xdr:col>
      <xdr:colOff>914400</xdr:colOff>
      <xdr:row>95</xdr:row>
      <xdr:rowOff>495300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6708100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704850</xdr:colOff>
      <xdr:row>69</xdr:row>
      <xdr:rowOff>247650</xdr:rowOff>
    </xdr:from>
    <xdr:to>
      <xdr:col>6</xdr:col>
      <xdr:colOff>409575</xdr:colOff>
      <xdr:row>69</xdr:row>
      <xdr:rowOff>247650</xdr:rowOff>
    </xdr:to>
    <xdr:sp fLocksText="0">
      <xdr:nvSpPr>
        <xdr:cNvPr id="2" name="Text Box 5950" hidden="1"/>
        <xdr:cNvSpPr txBox="1">
          <a:spLocks noChangeArrowheads="1"/>
        </xdr:cNvSpPr>
      </xdr:nvSpPr>
      <xdr:spPr>
        <a:xfrm>
          <a:off x="8420100" y="19354800"/>
          <a:ext cx="9906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409575</xdr:colOff>
      <xdr:row>69</xdr:row>
      <xdr:rowOff>247650</xdr:rowOff>
    </xdr:from>
    <xdr:to>
      <xdr:col>7</xdr:col>
      <xdr:colOff>238125</xdr:colOff>
      <xdr:row>69</xdr:row>
      <xdr:rowOff>247650</xdr:rowOff>
    </xdr:to>
    <xdr:sp fLocksText="0">
      <xdr:nvSpPr>
        <xdr:cNvPr id="3" name="Text Box 5951" hidden="1"/>
        <xdr:cNvSpPr txBox="1">
          <a:spLocks noChangeArrowheads="1"/>
        </xdr:cNvSpPr>
      </xdr:nvSpPr>
      <xdr:spPr>
        <a:xfrm>
          <a:off x="9410700" y="19354800"/>
          <a:ext cx="9715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238125</xdr:colOff>
      <xdr:row>69</xdr:row>
      <xdr:rowOff>247650</xdr:rowOff>
    </xdr:from>
    <xdr:to>
      <xdr:col>8</xdr:col>
      <xdr:colOff>161925</xdr:colOff>
      <xdr:row>69</xdr:row>
      <xdr:rowOff>247650</xdr:rowOff>
    </xdr:to>
    <xdr:sp fLocksText="0">
      <xdr:nvSpPr>
        <xdr:cNvPr id="4" name="Text Box 5952" hidden="1"/>
        <xdr:cNvSpPr txBox="1">
          <a:spLocks noChangeArrowheads="1"/>
        </xdr:cNvSpPr>
      </xdr:nvSpPr>
      <xdr:spPr>
        <a:xfrm>
          <a:off x="10382250" y="19354800"/>
          <a:ext cx="9810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69</xdr:row>
      <xdr:rowOff>247650</xdr:rowOff>
    </xdr:from>
    <xdr:to>
      <xdr:col>9</xdr:col>
      <xdr:colOff>95250</xdr:colOff>
      <xdr:row>69</xdr:row>
      <xdr:rowOff>247650</xdr:rowOff>
    </xdr:to>
    <xdr:sp fLocksText="0">
      <xdr:nvSpPr>
        <xdr:cNvPr id="5" name="Text Box 5953" hidden="1"/>
        <xdr:cNvSpPr txBox="1">
          <a:spLocks noChangeArrowheads="1"/>
        </xdr:cNvSpPr>
      </xdr:nvSpPr>
      <xdr:spPr>
        <a:xfrm>
          <a:off x="11363325" y="19354800"/>
          <a:ext cx="9906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69</xdr:row>
      <xdr:rowOff>247650</xdr:rowOff>
    </xdr:from>
    <xdr:to>
      <xdr:col>10</xdr:col>
      <xdr:colOff>19050</xdr:colOff>
      <xdr:row>69</xdr:row>
      <xdr:rowOff>247650</xdr:rowOff>
    </xdr:to>
    <xdr:sp fLocksText="0">
      <xdr:nvSpPr>
        <xdr:cNvPr id="6" name="Text Box 5954" hidden="1"/>
        <xdr:cNvSpPr txBox="1">
          <a:spLocks noChangeArrowheads="1"/>
        </xdr:cNvSpPr>
      </xdr:nvSpPr>
      <xdr:spPr>
        <a:xfrm>
          <a:off x="12353925" y="19354800"/>
          <a:ext cx="9810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69</xdr:row>
      <xdr:rowOff>247650</xdr:rowOff>
    </xdr:from>
    <xdr:to>
      <xdr:col>10</xdr:col>
      <xdr:colOff>990600</xdr:colOff>
      <xdr:row>69</xdr:row>
      <xdr:rowOff>247650</xdr:rowOff>
    </xdr:to>
    <xdr:sp fLocksText="0">
      <xdr:nvSpPr>
        <xdr:cNvPr id="7" name="Text Box 5955" hidden="1"/>
        <xdr:cNvSpPr txBox="1">
          <a:spLocks noChangeArrowheads="1"/>
        </xdr:cNvSpPr>
      </xdr:nvSpPr>
      <xdr:spPr>
        <a:xfrm>
          <a:off x="13335000" y="19354800"/>
          <a:ext cx="9715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990600</xdr:colOff>
      <xdr:row>69</xdr:row>
      <xdr:rowOff>247650</xdr:rowOff>
    </xdr:from>
    <xdr:to>
      <xdr:col>11</xdr:col>
      <xdr:colOff>923925</xdr:colOff>
      <xdr:row>69</xdr:row>
      <xdr:rowOff>247650</xdr:rowOff>
    </xdr:to>
    <xdr:sp fLocksText="0">
      <xdr:nvSpPr>
        <xdr:cNvPr id="8" name="Text Box 5956" hidden="1"/>
        <xdr:cNvSpPr txBox="1">
          <a:spLocks noChangeArrowheads="1"/>
        </xdr:cNvSpPr>
      </xdr:nvSpPr>
      <xdr:spPr>
        <a:xfrm>
          <a:off x="14306550" y="19354800"/>
          <a:ext cx="9906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923925</xdr:colOff>
      <xdr:row>69</xdr:row>
      <xdr:rowOff>247650</xdr:rowOff>
    </xdr:from>
    <xdr:to>
      <xdr:col>12</xdr:col>
      <xdr:colOff>847725</xdr:colOff>
      <xdr:row>69</xdr:row>
      <xdr:rowOff>247650</xdr:rowOff>
    </xdr:to>
    <xdr:sp fLocksText="0">
      <xdr:nvSpPr>
        <xdr:cNvPr id="9" name="Text Box 5957" hidden="1"/>
        <xdr:cNvSpPr txBox="1">
          <a:spLocks noChangeArrowheads="1"/>
        </xdr:cNvSpPr>
      </xdr:nvSpPr>
      <xdr:spPr>
        <a:xfrm>
          <a:off x="15297150" y="19354800"/>
          <a:ext cx="9810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771525</xdr:colOff>
      <xdr:row>69</xdr:row>
      <xdr:rowOff>247650</xdr:rowOff>
    </xdr:from>
    <xdr:to>
      <xdr:col>14</xdr:col>
      <xdr:colOff>676275</xdr:colOff>
      <xdr:row>69</xdr:row>
      <xdr:rowOff>247650</xdr:rowOff>
    </xdr:to>
    <xdr:sp fLocksText="0">
      <xdr:nvSpPr>
        <xdr:cNvPr id="10" name="Text Box 5959" hidden="1"/>
        <xdr:cNvSpPr txBox="1">
          <a:spLocks noChangeArrowheads="1"/>
        </xdr:cNvSpPr>
      </xdr:nvSpPr>
      <xdr:spPr>
        <a:xfrm>
          <a:off x="17259300" y="19354800"/>
          <a:ext cx="9620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676275</xdr:colOff>
      <xdr:row>69</xdr:row>
      <xdr:rowOff>247650</xdr:rowOff>
    </xdr:from>
    <xdr:to>
      <xdr:col>15</xdr:col>
      <xdr:colOff>628650</xdr:colOff>
      <xdr:row>69</xdr:row>
      <xdr:rowOff>247650</xdr:rowOff>
    </xdr:to>
    <xdr:sp fLocksText="0">
      <xdr:nvSpPr>
        <xdr:cNvPr id="11" name="Text Box 5960" hidden="1"/>
        <xdr:cNvSpPr txBox="1">
          <a:spLocks noChangeArrowheads="1"/>
        </xdr:cNvSpPr>
      </xdr:nvSpPr>
      <xdr:spPr>
        <a:xfrm>
          <a:off x="18221325" y="19354800"/>
          <a:ext cx="10096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628650</xdr:colOff>
      <xdr:row>69</xdr:row>
      <xdr:rowOff>247650</xdr:rowOff>
    </xdr:from>
    <xdr:to>
      <xdr:col>15</xdr:col>
      <xdr:colOff>1609725</xdr:colOff>
      <xdr:row>69</xdr:row>
      <xdr:rowOff>247650</xdr:rowOff>
    </xdr:to>
    <xdr:sp fLocksText="0">
      <xdr:nvSpPr>
        <xdr:cNvPr id="12" name="Text Box 5961" hidden="1"/>
        <xdr:cNvSpPr txBox="1">
          <a:spLocks noChangeArrowheads="1"/>
        </xdr:cNvSpPr>
      </xdr:nvSpPr>
      <xdr:spPr>
        <a:xfrm>
          <a:off x="19230975" y="19354800"/>
          <a:ext cx="9810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1609725</xdr:colOff>
      <xdr:row>69</xdr:row>
      <xdr:rowOff>247650</xdr:rowOff>
    </xdr:from>
    <xdr:to>
      <xdr:col>15</xdr:col>
      <xdr:colOff>2571750</xdr:colOff>
      <xdr:row>69</xdr:row>
      <xdr:rowOff>247650</xdr:rowOff>
    </xdr:to>
    <xdr:sp fLocksText="0">
      <xdr:nvSpPr>
        <xdr:cNvPr id="13" name="Text Box 5962" hidden="1"/>
        <xdr:cNvSpPr txBox="1">
          <a:spLocks noChangeArrowheads="1"/>
        </xdr:cNvSpPr>
      </xdr:nvSpPr>
      <xdr:spPr>
        <a:xfrm>
          <a:off x="20212050" y="19354800"/>
          <a:ext cx="9620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2571750</xdr:colOff>
      <xdr:row>69</xdr:row>
      <xdr:rowOff>247650</xdr:rowOff>
    </xdr:from>
    <xdr:to>
      <xdr:col>15</xdr:col>
      <xdr:colOff>3543300</xdr:colOff>
      <xdr:row>69</xdr:row>
      <xdr:rowOff>247650</xdr:rowOff>
    </xdr:to>
    <xdr:sp fLocksText="0">
      <xdr:nvSpPr>
        <xdr:cNvPr id="14" name="Text Box 5963" hidden="1"/>
        <xdr:cNvSpPr txBox="1">
          <a:spLocks noChangeArrowheads="1"/>
        </xdr:cNvSpPr>
      </xdr:nvSpPr>
      <xdr:spPr>
        <a:xfrm>
          <a:off x="21174075" y="19354800"/>
          <a:ext cx="9715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1143000</xdr:colOff>
      <xdr:row>107</xdr:row>
      <xdr:rowOff>76200</xdr:rowOff>
    </xdr:from>
    <xdr:to>
      <xdr:col>3</xdr:col>
      <xdr:colOff>1038225</xdr:colOff>
      <xdr:row>107</xdr:row>
      <xdr:rowOff>76200</xdr:rowOff>
    </xdr:to>
    <xdr:sp fLocksText="0">
      <xdr:nvSpPr>
        <xdr:cNvPr id="15" name="Text Box 11456" hidden="1"/>
        <xdr:cNvSpPr txBox="1">
          <a:spLocks noChangeArrowheads="1"/>
        </xdr:cNvSpPr>
      </xdr:nvSpPr>
      <xdr:spPr>
        <a:xfrm>
          <a:off x="5219700" y="29013150"/>
          <a:ext cx="10858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723900</xdr:colOff>
      <xdr:row>107</xdr:row>
      <xdr:rowOff>76200</xdr:rowOff>
    </xdr:from>
    <xdr:to>
      <xdr:col>5</xdr:col>
      <xdr:colOff>552450</xdr:colOff>
      <xdr:row>107</xdr:row>
      <xdr:rowOff>76200</xdr:rowOff>
    </xdr:to>
    <xdr:sp fLocksText="0">
      <xdr:nvSpPr>
        <xdr:cNvPr id="16" name="Text Box 11458" hidden="1"/>
        <xdr:cNvSpPr txBox="1">
          <a:spLocks noChangeArrowheads="1"/>
        </xdr:cNvSpPr>
      </xdr:nvSpPr>
      <xdr:spPr>
        <a:xfrm>
          <a:off x="7277100" y="29013150"/>
          <a:ext cx="99060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552450</xdr:colOff>
      <xdr:row>107</xdr:row>
      <xdr:rowOff>76200</xdr:rowOff>
    </xdr:from>
    <xdr:to>
      <xdr:col>6</xdr:col>
      <xdr:colOff>238125</xdr:colOff>
      <xdr:row>107</xdr:row>
      <xdr:rowOff>76200</xdr:rowOff>
    </xdr:to>
    <xdr:sp fLocksText="0">
      <xdr:nvSpPr>
        <xdr:cNvPr id="17" name="Text Box 11459" hidden="1"/>
        <xdr:cNvSpPr txBox="1">
          <a:spLocks noChangeArrowheads="1"/>
        </xdr:cNvSpPr>
      </xdr:nvSpPr>
      <xdr:spPr>
        <a:xfrm>
          <a:off x="8267700" y="29013150"/>
          <a:ext cx="9715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238125</xdr:colOff>
      <xdr:row>107</xdr:row>
      <xdr:rowOff>76200</xdr:rowOff>
    </xdr:from>
    <xdr:to>
      <xdr:col>7</xdr:col>
      <xdr:colOff>76200</xdr:colOff>
      <xdr:row>107</xdr:row>
      <xdr:rowOff>76200</xdr:rowOff>
    </xdr:to>
    <xdr:sp fLocksText="0">
      <xdr:nvSpPr>
        <xdr:cNvPr id="18" name="Text Box 11460" hidden="1"/>
        <xdr:cNvSpPr txBox="1">
          <a:spLocks noChangeArrowheads="1"/>
        </xdr:cNvSpPr>
      </xdr:nvSpPr>
      <xdr:spPr>
        <a:xfrm>
          <a:off x="9239250" y="29013150"/>
          <a:ext cx="9810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990600</xdr:colOff>
      <xdr:row>107</xdr:row>
      <xdr:rowOff>76200</xdr:rowOff>
    </xdr:from>
    <xdr:to>
      <xdr:col>9</xdr:col>
      <xdr:colOff>914400</xdr:colOff>
      <xdr:row>107</xdr:row>
      <xdr:rowOff>76200</xdr:rowOff>
    </xdr:to>
    <xdr:sp fLocksText="0">
      <xdr:nvSpPr>
        <xdr:cNvPr id="19" name="Text Box 11463" hidden="1"/>
        <xdr:cNvSpPr txBox="1">
          <a:spLocks noChangeArrowheads="1"/>
        </xdr:cNvSpPr>
      </xdr:nvSpPr>
      <xdr:spPr>
        <a:xfrm>
          <a:off x="12192000" y="29013150"/>
          <a:ext cx="9810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914400</xdr:colOff>
      <xdr:row>107</xdr:row>
      <xdr:rowOff>76200</xdr:rowOff>
    </xdr:from>
    <xdr:to>
      <xdr:col>10</xdr:col>
      <xdr:colOff>828675</xdr:colOff>
      <xdr:row>107</xdr:row>
      <xdr:rowOff>76200</xdr:rowOff>
    </xdr:to>
    <xdr:sp fLocksText="0">
      <xdr:nvSpPr>
        <xdr:cNvPr id="20" name="Text Box 11464" hidden="1"/>
        <xdr:cNvSpPr txBox="1">
          <a:spLocks noChangeArrowheads="1"/>
        </xdr:cNvSpPr>
      </xdr:nvSpPr>
      <xdr:spPr>
        <a:xfrm>
          <a:off x="13173075" y="29013150"/>
          <a:ext cx="9715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828675</xdr:colOff>
      <xdr:row>107</xdr:row>
      <xdr:rowOff>76200</xdr:rowOff>
    </xdr:from>
    <xdr:to>
      <xdr:col>11</xdr:col>
      <xdr:colOff>771525</xdr:colOff>
      <xdr:row>107</xdr:row>
      <xdr:rowOff>76200</xdr:rowOff>
    </xdr:to>
    <xdr:sp fLocksText="0">
      <xdr:nvSpPr>
        <xdr:cNvPr id="21" name="Text Box 11465" hidden="1"/>
        <xdr:cNvSpPr txBox="1">
          <a:spLocks noChangeArrowheads="1"/>
        </xdr:cNvSpPr>
      </xdr:nvSpPr>
      <xdr:spPr>
        <a:xfrm>
          <a:off x="14144625" y="29013150"/>
          <a:ext cx="10001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771525</xdr:colOff>
      <xdr:row>107</xdr:row>
      <xdr:rowOff>76200</xdr:rowOff>
    </xdr:from>
    <xdr:to>
      <xdr:col>12</xdr:col>
      <xdr:colOff>676275</xdr:colOff>
      <xdr:row>107</xdr:row>
      <xdr:rowOff>76200</xdr:rowOff>
    </xdr:to>
    <xdr:sp fLocksText="0">
      <xdr:nvSpPr>
        <xdr:cNvPr id="22" name="Text Box 11466" hidden="1"/>
        <xdr:cNvSpPr txBox="1">
          <a:spLocks noChangeArrowheads="1"/>
        </xdr:cNvSpPr>
      </xdr:nvSpPr>
      <xdr:spPr>
        <a:xfrm>
          <a:off x="15144750" y="29013150"/>
          <a:ext cx="9620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676275</xdr:colOff>
      <xdr:row>107</xdr:row>
      <xdr:rowOff>76200</xdr:rowOff>
    </xdr:from>
    <xdr:to>
      <xdr:col>13</xdr:col>
      <xdr:colOff>581025</xdr:colOff>
      <xdr:row>107</xdr:row>
      <xdr:rowOff>76200</xdr:rowOff>
    </xdr:to>
    <xdr:sp fLocksText="0">
      <xdr:nvSpPr>
        <xdr:cNvPr id="23" name="Text Box 11467" hidden="1"/>
        <xdr:cNvSpPr txBox="1">
          <a:spLocks noChangeArrowheads="1"/>
        </xdr:cNvSpPr>
      </xdr:nvSpPr>
      <xdr:spPr>
        <a:xfrm>
          <a:off x="16106775" y="29013150"/>
          <a:ext cx="96202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581025</xdr:colOff>
      <xdr:row>107</xdr:row>
      <xdr:rowOff>76200</xdr:rowOff>
    </xdr:from>
    <xdr:to>
      <xdr:col>14</xdr:col>
      <xdr:colOff>533400</xdr:colOff>
      <xdr:row>107</xdr:row>
      <xdr:rowOff>76200</xdr:rowOff>
    </xdr:to>
    <xdr:sp fLocksText="0">
      <xdr:nvSpPr>
        <xdr:cNvPr id="24" name="Text Box 11468" hidden="1"/>
        <xdr:cNvSpPr txBox="1">
          <a:spLocks noChangeArrowheads="1"/>
        </xdr:cNvSpPr>
      </xdr:nvSpPr>
      <xdr:spPr>
        <a:xfrm>
          <a:off x="17068800" y="29013150"/>
          <a:ext cx="10096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533400</xdr:colOff>
      <xdr:row>107</xdr:row>
      <xdr:rowOff>76200</xdr:rowOff>
    </xdr:from>
    <xdr:to>
      <xdr:col>15</xdr:col>
      <xdr:colOff>457200</xdr:colOff>
      <xdr:row>107</xdr:row>
      <xdr:rowOff>76200</xdr:rowOff>
    </xdr:to>
    <xdr:sp fLocksText="0">
      <xdr:nvSpPr>
        <xdr:cNvPr id="25" name="Text Box 11469" hidden="1"/>
        <xdr:cNvSpPr txBox="1">
          <a:spLocks noChangeArrowheads="1"/>
        </xdr:cNvSpPr>
      </xdr:nvSpPr>
      <xdr:spPr>
        <a:xfrm>
          <a:off x="18078450" y="29013150"/>
          <a:ext cx="9810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457200</xdr:colOff>
      <xdr:row>107</xdr:row>
      <xdr:rowOff>76200</xdr:rowOff>
    </xdr:from>
    <xdr:to>
      <xdr:col>15</xdr:col>
      <xdr:colOff>1428750</xdr:colOff>
      <xdr:row>107</xdr:row>
      <xdr:rowOff>76200</xdr:rowOff>
    </xdr:to>
    <xdr:sp fLocksText="0">
      <xdr:nvSpPr>
        <xdr:cNvPr id="26" name="Text Box 11470" hidden="1"/>
        <xdr:cNvSpPr txBox="1">
          <a:spLocks noChangeArrowheads="1"/>
        </xdr:cNvSpPr>
      </xdr:nvSpPr>
      <xdr:spPr>
        <a:xfrm>
          <a:off x="19059525" y="29013150"/>
          <a:ext cx="9715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1428750</xdr:colOff>
      <xdr:row>107</xdr:row>
      <xdr:rowOff>76200</xdr:rowOff>
    </xdr:from>
    <xdr:to>
      <xdr:col>15</xdr:col>
      <xdr:colOff>2447925</xdr:colOff>
      <xdr:row>107</xdr:row>
      <xdr:rowOff>76200</xdr:rowOff>
    </xdr:to>
    <xdr:sp fLocksText="0">
      <xdr:nvSpPr>
        <xdr:cNvPr id="27" name="Text Box 11471" hidden="1"/>
        <xdr:cNvSpPr txBox="1">
          <a:spLocks noChangeArrowheads="1"/>
        </xdr:cNvSpPr>
      </xdr:nvSpPr>
      <xdr:spPr>
        <a:xfrm>
          <a:off x="20031075" y="29013150"/>
          <a:ext cx="1019175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2447925</xdr:colOff>
      <xdr:row>107</xdr:row>
      <xdr:rowOff>76200</xdr:rowOff>
    </xdr:from>
    <xdr:to>
      <xdr:col>15</xdr:col>
      <xdr:colOff>3419475</xdr:colOff>
      <xdr:row>107</xdr:row>
      <xdr:rowOff>76200</xdr:rowOff>
    </xdr:to>
    <xdr:sp fLocksText="0">
      <xdr:nvSpPr>
        <xdr:cNvPr id="28" name="Text Box 11472" hidden="1"/>
        <xdr:cNvSpPr txBox="1">
          <a:spLocks noChangeArrowheads="1"/>
        </xdr:cNvSpPr>
      </xdr:nvSpPr>
      <xdr:spPr>
        <a:xfrm>
          <a:off x="21050250" y="29013150"/>
          <a:ext cx="9715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342900</xdr:colOff>
      <xdr:row>107</xdr:row>
      <xdr:rowOff>76200</xdr:rowOff>
    </xdr:from>
    <xdr:to>
      <xdr:col>2</xdr:col>
      <xdr:colOff>990600</xdr:colOff>
      <xdr:row>123</xdr:row>
      <xdr:rowOff>152400</xdr:rowOff>
    </xdr:to>
    <xdr:sp fLocksText="0">
      <xdr:nvSpPr>
        <xdr:cNvPr id="29" name="Text Box 14514" hidden="1"/>
        <xdr:cNvSpPr txBox="1">
          <a:spLocks noChangeArrowheads="1"/>
        </xdr:cNvSpPr>
      </xdr:nvSpPr>
      <xdr:spPr>
        <a:xfrm>
          <a:off x="3981450" y="29013150"/>
          <a:ext cx="108585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895350</xdr:colOff>
      <xdr:row>107</xdr:row>
      <xdr:rowOff>76200</xdr:rowOff>
    </xdr:from>
    <xdr:to>
      <xdr:col>5</xdr:col>
      <xdr:colOff>704850</xdr:colOff>
      <xdr:row>123</xdr:row>
      <xdr:rowOff>152400</xdr:rowOff>
    </xdr:to>
    <xdr:sp fLocksText="0">
      <xdr:nvSpPr>
        <xdr:cNvPr id="30" name="Text Box 14515" hidden="1"/>
        <xdr:cNvSpPr txBox="1">
          <a:spLocks noChangeArrowheads="1"/>
        </xdr:cNvSpPr>
      </xdr:nvSpPr>
      <xdr:spPr>
        <a:xfrm>
          <a:off x="7448550" y="29013150"/>
          <a:ext cx="97155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704850</xdr:colOff>
      <xdr:row>107</xdr:row>
      <xdr:rowOff>76200</xdr:rowOff>
    </xdr:from>
    <xdr:to>
      <xdr:col>6</xdr:col>
      <xdr:colOff>409575</xdr:colOff>
      <xdr:row>123</xdr:row>
      <xdr:rowOff>152400</xdr:rowOff>
    </xdr:to>
    <xdr:sp fLocksText="0">
      <xdr:nvSpPr>
        <xdr:cNvPr id="31" name="Text Box 14516" hidden="1"/>
        <xdr:cNvSpPr txBox="1">
          <a:spLocks noChangeArrowheads="1"/>
        </xdr:cNvSpPr>
      </xdr:nvSpPr>
      <xdr:spPr>
        <a:xfrm>
          <a:off x="8420100" y="29013150"/>
          <a:ext cx="99060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409575</xdr:colOff>
      <xdr:row>107</xdr:row>
      <xdr:rowOff>76200</xdr:rowOff>
    </xdr:from>
    <xdr:to>
      <xdr:col>7</xdr:col>
      <xdr:colOff>238125</xdr:colOff>
      <xdr:row>123</xdr:row>
      <xdr:rowOff>152400</xdr:rowOff>
    </xdr:to>
    <xdr:sp fLocksText="0">
      <xdr:nvSpPr>
        <xdr:cNvPr id="32" name="Text Box 14517" hidden="1"/>
        <xdr:cNvSpPr txBox="1">
          <a:spLocks noChangeArrowheads="1"/>
        </xdr:cNvSpPr>
      </xdr:nvSpPr>
      <xdr:spPr>
        <a:xfrm>
          <a:off x="9410700" y="29013150"/>
          <a:ext cx="97155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238125</xdr:colOff>
      <xdr:row>107</xdr:row>
      <xdr:rowOff>76200</xdr:rowOff>
    </xdr:from>
    <xdr:to>
      <xdr:col>8</xdr:col>
      <xdr:colOff>161925</xdr:colOff>
      <xdr:row>123</xdr:row>
      <xdr:rowOff>152400</xdr:rowOff>
    </xdr:to>
    <xdr:sp fLocksText="0">
      <xdr:nvSpPr>
        <xdr:cNvPr id="33" name="Text Box 14518" hidden="1"/>
        <xdr:cNvSpPr txBox="1">
          <a:spLocks noChangeArrowheads="1"/>
        </xdr:cNvSpPr>
      </xdr:nvSpPr>
      <xdr:spPr>
        <a:xfrm>
          <a:off x="10382250" y="29013150"/>
          <a:ext cx="98107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161925</xdr:colOff>
      <xdr:row>107</xdr:row>
      <xdr:rowOff>76200</xdr:rowOff>
    </xdr:from>
    <xdr:to>
      <xdr:col>9</xdr:col>
      <xdr:colOff>95250</xdr:colOff>
      <xdr:row>123</xdr:row>
      <xdr:rowOff>152400</xdr:rowOff>
    </xdr:to>
    <xdr:sp fLocksText="0">
      <xdr:nvSpPr>
        <xdr:cNvPr id="34" name="Text Box 14519" hidden="1"/>
        <xdr:cNvSpPr txBox="1">
          <a:spLocks noChangeArrowheads="1"/>
        </xdr:cNvSpPr>
      </xdr:nvSpPr>
      <xdr:spPr>
        <a:xfrm>
          <a:off x="11363325" y="29013150"/>
          <a:ext cx="99060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107</xdr:row>
      <xdr:rowOff>76200</xdr:rowOff>
    </xdr:from>
    <xdr:to>
      <xdr:col>10</xdr:col>
      <xdr:colOff>19050</xdr:colOff>
      <xdr:row>123</xdr:row>
      <xdr:rowOff>152400</xdr:rowOff>
    </xdr:to>
    <xdr:sp fLocksText="0">
      <xdr:nvSpPr>
        <xdr:cNvPr id="35" name="Text Box 14520" hidden="1"/>
        <xdr:cNvSpPr txBox="1">
          <a:spLocks noChangeArrowheads="1"/>
        </xdr:cNvSpPr>
      </xdr:nvSpPr>
      <xdr:spPr>
        <a:xfrm>
          <a:off x="12353925" y="29013150"/>
          <a:ext cx="98107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107</xdr:row>
      <xdr:rowOff>76200</xdr:rowOff>
    </xdr:from>
    <xdr:to>
      <xdr:col>10</xdr:col>
      <xdr:colOff>990600</xdr:colOff>
      <xdr:row>123</xdr:row>
      <xdr:rowOff>152400</xdr:rowOff>
    </xdr:to>
    <xdr:sp fLocksText="0">
      <xdr:nvSpPr>
        <xdr:cNvPr id="36" name="Text Box 14521" hidden="1"/>
        <xdr:cNvSpPr txBox="1">
          <a:spLocks noChangeArrowheads="1"/>
        </xdr:cNvSpPr>
      </xdr:nvSpPr>
      <xdr:spPr>
        <a:xfrm>
          <a:off x="13335000" y="29013150"/>
          <a:ext cx="97155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990600</xdr:colOff>
      <xdr:row>107</xdr:row>
      <xdr:rowOff>76200</xdr:rowOff>
    </xdr:from>
    <xdr:to>
      <xdr:col>11</xdr:col>
      <xdr:colOff>923925</xdr:colOff>
      <xdr:row>123</xdr:row>
      <xdr:rowOff>152400</xdr:rowOff>
    </xdr:to>
    <xdr:sp fLocksText="0">
      <xdr:nvSpPr>
        <xdr:cNvPr id="37" name="Text Box 14522" hidden="1"/>
        <xdr:cNvSpPr txBox="1">
          <a:spLocks noChangeArrowheads="1"/>
        </xdr:cNvSpPr>
      </xdr:nvSpPr>
      <xdr:spPr>
        <a:xfrm>
          <a:off x="14306550" y="29013150"/>
          <a:ext cx="99060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923925</xdr:colOff>
      <xdr:row>107</xdr:row>
      <xdr:rowOff>76200</xdr:rowOff>
    </xdr:from>
    <xdr:to>
      <xdr:col>12</xdr:col>
      <xdr:colOff>847725</xdr:colOff>
      <xdr:row>123</xdr:row>
      <xdr:rowOff>152400</xdr:rowOff>
    </xdr:to>
    <xdr:sp fLocksText="0">
      <xdr:nvSpPr>
        <xdr:cNvPr id="38" name="Text Box 14523" hidden="1"/>
        <xdr:cNvSpPr txBox="1">
          <a:spLocks noChangeArrowheads="1"/>
        </xdr:cNvSpPr>
      </xdr:nvSpPr>
      <xdr:spPr>
        <a:xfrm>
          <a:off x="15297150" y="29013150"/>
          <a:ext cx="98107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847725</xdr:colOff>
      <xdr:row>107</xdr:row>
      <xdr:rowOff>76200</xdr:rowOff>
    </xdr:from>
    <xdr:to>
      <xdr:col>13</xdr:col>
      <xdr:colOff>771525</xdr:colOff>
      <xdr:row>123</xdr:row>
      <xdr:rowOff>152400</xdr:rowOff>
    </xdr:to>
    <xdr:sp fLocksText="0">
      <xdr:nvSpPr>
        <xdr:cNvPr id="39" name="Text Box 14524" hidden="1"/>
        <xdr:cNvSpPr txBox="1">
          <a:spLocks noChangeArrowheads="1"/>
        </xdr:cNvSpPr>
      </xdr:nvSpPr>
      <xdr:spPr>
        <a:xfrm>
          <a:off x="16278225" y="29013150"/>
          <a:ext cx="98107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771525</xdr:colOff>
      <xdr:row>107</xdr:row>
      <xdr:rowOff>76200</xdr:rowOff>
    </xdr:from>
    <xdr:to>
      <xdr:col>14</xdr:col>
      <xdr:colOff>676275</xdr:colOff>
      <xdr:row>123</xdr:row>
      <xdr:rowOff>152400</xdr:rowOff>
    </xdr:to>
    <xdr:sp fLocksText="0">
      <xdr:nvSpPr>
        <xdr:cNvPr id="40" name="Text Box 14525" hidden="1"/>
        <xdr:cNvSpPr txBox="1">
          <a:spLocks noChangeArrowheads="1"/>
        </xdr:cNvSpPr>
      </xdr:nvSpPr>
      <xdr:spPr>
        <a:xfrm>
          <a:off x="17259300" y="29013150"/>
          <a:ext cx="96202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676275</xdr:colOff>
      <xdr:row>107</xdr:row>
      <xdr:rowOff>76200</xdr:rowOff>
    </xdr:from>
    <xdr:to>
      <xdr:col>15</xdr:col>
      <xdr:colOff>628650</xdr:colOff>
      <xdr:row>123</xdr:row>
      <xdr:rowOff>152400</xdr:rowOff>
    </xdr:to>
    <xdr:sp fLocksText="0">
      <xdr:nvSpPr>
        <xdr:cNvPr id="41" name="Text Box 14526" hidden="1"/>
        <xdr:cNvSpPr txBox="1">
          <a:spLocks noChangeArrowheads="1"/>
        </xdr:cNvSpPr>
      </xdr:nvSpPr>
      <xdr:spPr>
        <a:xfrm>
          <a:off x="18221325" y="29013150"/>
          <a:ext cx="1009650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628650</xdr:colOff>
      <xdr:row>107</xdr:row>
      <xdr:rowOff>76200</xdr:rowOff>
    </xdr:from>
    <xdr:to>
      <xdr:col>15</xdr:col>
      <xdr:colOff>1609725</xdr:colOff>
      <xdr:row>123</xdr:row>
      <xdr:rowOff>152400</xdr:rowOff>
    </xdr:to>
    <xdr:sp fLocksText="0">
      <xdr:nvSpPr>
        <xdr:cNvPr id="42" name="Text Box 14527" hidden="1"/>
        <xdr:cNvSpPr txBox="1">
          <a:spLocks noChangeArrowheads="1"/>
        </xdr:cNvSpPr>
      </xdr:nvSpPr>
      <xdr:spPr>
        <a:xfrm>
          <a:off x="19230975" y="29013150"/>
          <a:ext cx="98107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1609725</xdr:colOff>
      <xdr:row>107</xdr:row>
      <xdr:rowOff>76200</xdr:rowOff>
    </xdr:from>
    <xdr:to>
      <xdr:col>15</xdr:col>
      <xdr:colOff>2571750</xdr:colOff>
      <xdr:row>123</xdr:row>
      <xdr:rowOff>152400</xdr:rowOff>
    </xdr:to>
    <xdr:sp fLocksText="0">
      <xdr:nvSpPr>
        <xdr:cNvPr id="43" name="Text Box 14528" hidden="1"/>
        <xdr:cNvSpPr txBox="1">
          <a:spLocks noChangeArrowheads="1"/>
        </xdr:cNvSpPr>
      </xdr:nvSpPr>
      <xdr:spPr>
        <a:xfrm>
          <a:off x="20212050" y="29013150"/>
          <a:ext cx="96202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2571750</xdr:colOff>
      <xdr:row>107</xdr:row>
      <xdr:rowOff>76200</xdr:rowOff>
    </xdr:from>
    <xdr:to>
      <xdr:col>15</xdr:col>
      <xdr:colOff>3533775</xdr:colOff>
      <xdr:row>123</xdr:row>
      <xdr:rowOff>152400</xdr:rowOff>
    </xdr:to>
    <xdr:sp fLocksText="0">
      <xdr:nvSpPr>
        <xdr:cNvPr id="44" name="Text Box 14529" hidden="1"/>
        <xdr:cNvSpPr txBox="1">
          <a:spLocks noChangeArrowheads="1"/>
        </xdr:cNvSpPr>
      </xdr:nvSpPr>
      <xdr:spPr>
        <a:xfrm>
          <a:off x="21174075" y="29013150"/>
          <a:ext cx="962025" cy="27241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1143000</xdr:colOff>
      <xdr:row>123</xdr:row>
      <xdr:rowOff>152400</xdr:rowOff>
    </xdr:from>
    <xdr:to>
      <xdr:col>3</xdr:col>
      <xdr:colOff>1038225</xdr:colOff>
      <xdr:row>123</xdr:row>
      <xdr:rowOff>152400</xdr:rowOff>
    </xdr:to>
    <xdr:sp fLocksText="0">
      <xdr:nvSpPr>
        <xdr:cNvPr id="45" name="Text Box 71680" hidden="1"/>
        <xdr:cNvSpPr txBox="1">
          <a:spLocks noChangeArrowheads="1"/>
        </xdr:cNvSpPr>
      </xdr:nvSpPr>
      <xdr:spPr>
        <a:xfrm>
          <a:off x="5219700" y="31737300"/>
          <a:ext cx="10858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19</xdr:col>
      <xdr:colOff>771525</xdr:colOff>
      <xdr:row>21</xdr:row>
      <xdr:rowOff>123825</xdr:rowOff>
    </xdr:from>
    <xdr:to>
      <xdr:col>20</xdr:col>
      <xdr:colOff>0</xdr:colOff>
      <xdr:row>22</xdr:row>
      <xdr:rowOff>123825</xdr:rowOff>
    </xdr:to>
    <xdr:sp fLocksText="0">
      <xdr:nvSpPr>
        <xdr:cNvPr id="46" name="Text Box 106877" hidden="1"/>
        <xdr:cNvSpPr txBox="1">
          <a:spLocks noChangeArrowheads="1"/>
        </xdr:cNvSpPr>
      </xdr:nvSpPr>
      <xdr:spPr>
        <a:xfrm>
          <a:off x="25917525" y="5305425"/>
          <a:ext cx="390525" cy="285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22</xdr:col>
      <xdr:colOff>971550</xdr:colOff>
      <xdr:row>37</xdr:row>
      <xdr:rowOff>762000</xdr:rowOff>
    </xdr:from>
    <xdr:to>
      <xdr:col>23</xdr:col>
      <xdr:colOff>352425</xdr:colOff>
      <xdr:row>37</xdr:row>
      <xdr:rowOff>762000</xdr:rowOff>
    </xdr:to>
    <xdr:sp fLocksText="0">
      <xdr:nvSpPr>
        <xdr:cNvPr id="47" name="Text Box 161054" hidden="1"/>
        <xdr:cNvSpPr txBox="1">
          <a:spLocks noChangeArrowheads="1"/>
        </xdr:cNvSpPr>
      </xdr:nvSpPr>
      <xdr:spPr>
        <a:xfrm>
          <a:off x="29708475" y="10201275"/>
          <a:ext cx="4381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22</xdr:col>
      <xdr:colOff>971550</xdr:colOff>
      <xdr:row>24</xdr:row>
      <xdr:rowOff>38100</xdr:rowOff>
    </xdr:from>
    <xdr:to>
      <xdr:col>23</xdr:col>
      <xdr:colOff>352425</xdr:colOff>
      <xdr:row>25</xdr:row>
      <xdr:rowOff>19050</xdr:rowOff>
    </xdr:to>
    <xdr:sp fLocksText="0">
      <xdr:nvSpPr>
        <xdr:cNvPr id="48" name="Text Box 202566" hidden="1"/>
        <xdr:cNvSpPr txBox="1">
          <a:spLocks noChangeArrowheads="1"/>
        </xdr:cNvSpPr>
      </xdr:nvSpPr>
      <xdr:spPr>
        <a:xfrm>
          <a:off x="29708475" y="6038850"/>
          <a:ext cx="438150" cy="2667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23</xdr:col>
      <xdr:colOff>219075</xdr:colOff>
      <xdr:row>114</xdr:row>
      <xdr:rowOff>76200</xdr:rowOff>
    </xdr:from>
    <xdr:to>
      <xdr:col>23</xdr:col>
      <xdr:colOff>657225</xdr:colOff>
      <xdr:row>116</xdr:row>
      <xdr:rowOff>85725</xdr:rowOff>
    </xdr:to>
    <xdr:sp fLocksText="0">
      <xdr:nvSpPr>
        <xdr:cNvPr id="49" name="Text Box 273601" hidden="1"/>
        <xdr:cNvSpPr txBox="1">
          <a:spLocks noChangeArrowheads="1"/>
        </xdr:cNvSpPr>
      </xdr:nvSpPr>
      <xdr:spPr>
        <a:xfrm>
          <a:off x="30013275" y="30156150"/>
          <a:ext cx="438150" cy="342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23</xdr:col>
      <xdr:colOff>219075</xdr:colOff>
      <xdr:row>98</xdr:row>
      <xdr:rowOff>152400</xdr:rowOff>
    </xdr:from>
    <xdr:to>
      <xdr:col>23</xdr:col>
      <xdr:colOff>657225</xdr:colOff>
      <xdr:row>98</xdr:row>
      <xdr:rowOff>152400</xdr:rowOff>
    </xdr:to>
    <xdr:sp fLocksText="0">
      <xdr:nvSpPr>
        <xdr:cNvPr id="50" name="Text Box 339142" hidden="1"/>
        <xdr:cNvSpPr txBox="1">
          <a:spLocks noChangeArrowheads="1"/>
        </xdr:cNvSpPr>
      </xdr:nvSpPr>
      <xdr:spPr>
        <a:xfrm>
          <a:off x="30013275" y="27574875"/>
          <a:ext cx="438150" cy="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15</xdr:col>
      <xdr:colOff>476250</xdr:colOff>
      <xdr:row>18</xdr:row>
      <xdr:rowOff>142875</xdr:rowOff>
    </xdr:from>
    <xdr:to>
      <xdr:col>15</xdr:col>
      <xdr:colOff>885825</xdr:colOff>
      <xdr:row>20</xdr:row>
      <xdr:rowOff>161925</xdr:rowOff>
    </xdr:to>
    <xdr:sp fLocksText="0">
      <xdr:nvSpPr>
        <xdr:cNvPr id="51" name="Text Box 399164" hidden="1"/>
        <xdr:cNvSpPr txBox="1">
          <a:spLocks noChangeArrowheads="1"/>
        </xdr:cNvSpPr>
      </xdr:nvSpPr>
      <xdr:spPr>
        <a:xfrm>
          <a:off x="19078575" y="4638675"/>
          <a:ext cx="409575" cy="4286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146</xdr:row>
      <xdr:rowOff>76200</xdr:rowOff>
    </xdr:from>
    <xdr:to>
      <xdr:col>17</xdr:col>
      <xdr:colOff>0</xdr:colOff>
      <xdr:row>148</xdr:row>
      <xdr:rowOff>28575</xdr:rowOff>
    </xdr:to>
    <xdr:sp fLocksText="0">
      <xdr:nvSpPr>
        <xdr:cNvPr id="52" name="Text Box 464701" hidden="1"/>
        <xdr:cNvSpPr txBox="1">
          <a:spLocks noChangeArrowheads="1"/>
        </xdr:cNvSpPr>
      </xdr:nvSpPr>
      <xdr:spPr>
        <a:xfrm>
          <a:off x="22240875" y="35385375"/>
          <a:ext cx="428625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17</xdr:col>
      <xdr:colOff>0</xdr:colOff>
      <xdr:row>146</xdr:row>
      <xdr:rowOff>76200</xdr:rowOff>
    </xdr:from>
    <xdr:to>
      <xdr:col>18</xdr:col>
      <xdr:colOff>0</xdr:colOff>
      <xdr:row>148</xdr:row>
      <xdr:rowOff>28575</xdr:rowOff>
    </xdr:to>
    <xdr:sp fLocksText="0">
      <xdr:nvSpPr>
        <xdr:cNvPr id="53" name="Text Box 464716" hidden="1"/>
        <xdr:cNvSpPr txBox="1">
          <a:spLocks noChangeArrowheads="1"/>
        </xdr:cNvSpPr>
      </xdr:nvSpPr>
      <xdr:spPr>
        <a:xfrm>
          <a:off x="22669500" y="35385375"/>
          <a:ext cx="1190625" cy="2762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23</xdr:row>
      <xdr:rowOff>19050</xdr:rowOff>
    </xdr:from>
    <xdr:to>
      <xdr:col>17</xdr:col>
      <xdr:colOff>0</xdr:colOff>
      <xdr:row>24</xdr:row>
      <xdr:rowOff>19050</xdr:rowOff>
    </xdr:to>
    <xdr:sp fLocksText="0">
      <xdr:nvSpPr>
        <xdr:cNvPr id="54" name="Text Box 538818" hidden="1"/>
        <xdr:cNvSpPr txBox="1">
          <a:spLocks noChangeArrowheads="1"/>
        </xdr:cNvSpPr>
      </xdr:nvSpPr>
      <xdr:spPr>
        <a:xfrm>
          <a:off x="22240875" y="5734050"/>
          <a:ext cx="428625" cy="2857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7"/>
  <sheetViews>
    <sheetView tabSelected="1" zoomScale="85" zoomScaleNormal="85" zoomScalePageLayoutView="0" workbookViewId="0" topLeftCell="A1">
      <selection activeCell="A1" sqref="A1"/>
    </sheetView>
  </sheetViews>
  <sheetFormatPr defaultColWidth="0.875" defaultRowHeight="12.75"/>
  <cols>
    <col min="1" max="1" width="47.75390625" style="4" customWidth="1"/>
    <col min="2" max="2" width="5.75390625" style="4" customWidth="1"/>
    <col min="3" max="3" width="15.625" style="4" customWidth="1"/>
    <col min="4" max="4" width="16.875" style="4" customWidth="1"/>
    <col min="5" max="5" width="15.25390625" style="4" customWidth="1"/>
    <col min="6" max="6" width="16.875" style="4" customWidth="1"/>
    <col min="7" max="7" width="15.00390625" style="4" customWidth="1"/>
    <col min="8" max="15" width="13.875" style="4" customWidth="1"/>
    <col min="16" max="16" width="47.75390625" style="4" customWidth="1"/>
    <col min="17" max="17" width="5.625" style="4" customWidth="1"/>
    <col min="18" max="18" width="15.625" style="4" customWidth="1"/>
    <col min="19" max="19" width="16.875" style="4" customWidth="1"/>
    <col min="20" max="20" width="15.25390625" style="4" customWidth="1"/>
    <col min="21" max="21" width="16.875" style="4" customWidth="1"/>
    <col min="22" max="22" width="15.00390625" style="4" customWidth="1"/>
    <col min="23" max="30" width="13.875" style="4" customWidth="1"/>
    <col min="31" max="31" width="4.25390625" style="4" hidden="1" customWidth="1"/>
    <col min="32" max="32" width="4.375" style="4" hidden="1" customWidth="1"/>
    <col min="33" max="16384" width="0.875" style="4" customWidth="1"/>
  </cols>
  <sheetData>
    <row r="1" spans="1:32" ht="13.5" customHeight="1" thickBot="1">
      <c r="A1" s="24"/>
      <c r="B1" s="148" t="s">
        <v>49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"/>
      <c r="N1" s="3"/>
      <c r="O1" s="3"/>
      <c r="AE1" s="70" t="s">
        <v>184</v>
      </c>
      <c r="AF1" s="74"/>
    </row>
    <row r="2" spans="2:32" ht="13.5" customHeight="1">
      <c r="B2" s="148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"/>
      <c r="N2" s="3"/>
      <c r="O2" s="49" t="s">
        <v>8</v>
      </c>
      <c r="AE2" s="70" t="s">
        <v>181</v>
      </c>
      <c r="AF2" s="74"/>
    </row>
    <row r="3" spans="1:3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19</v>
      </c>
      <c r="O3" s="50" t="s">
        <v>11</v>
      </c>
      <c r="AE3" s="70" t="s">
        <v>185</v>
      </c>
      <c r="AF3" s="74"/>
    </row>
    <row r="4" spans="1:32" ht="13.5" customHeight="1">
      <c r="A4" s="7"/>
      <c r="B4" s="7"/>
      <c r="C4" s="7"/>
      <c r="D4" s="8" t="s">
        <v>47</v>
      </c>
      <c r="E4" s="144" t="s">
        <v>177</v>
      </c>
      <c r="F4" s="144"/>
      <c r="G4" s="144"/>
      <c r="H4" s="7"/>
      <c r="I4" s="7"/>
      <c r="J4" s="7"/>
      <c r="K4" s="7"/>
      <c r="L4" s="7"/>
      <c r="M4" s="7"/>
      <c r="N4" s="6" t="s">
        <v>20</v>
      </c>
      <c r="O4" s="69">
        <v>44562</v>
      </c>
      <c r="AE4" s="70" t="s">
        <v>182</v>
      </c>
      <c r="AF4" s="74"/>
    </row>
    <row r="5" spans="1:32" ht="12.75">
      <c r="A5" s="9" t="s">
        <v>45</v>
      </c>
      <c r="B5" s="149" t="s">
        <v>179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73"/>
      <c r="N5" s="6" t="s">
        <v>21</v>
      </c>
      <c r="O5" s="50" t="s">
        <v>178</v>
      </c>
      <c r="AE5" s="70"/>
      <c r="AF5" s="74"/>
    </row>
    <row r="6" spans="1:32" ht="13.5" customHeight="1">
      <c r="A6" s="9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3"/>
      <c r="N6" s="6"/>
      <c r="O6" s="50"/>
      <c r="AE6" s="70" t="s">
        <v>180</v>
      </c>
      <c r="AF6" s="74"/>
    </row>
    <row r="7" spans="1:32" ht="12.75">
      <c r="A7" s="9" t="s">
        <v>46</v>
      </c>
      <c r="B7" s="149" t="s">
        <v>176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73"/>
      <c r="N7" s="6" t="s">
        <v>65</v>
      </c>
      <c r="O7" s="50" t="s">
        <v>186</v>
      </c>
      <c r="AE7" s="70"/>
      <c r="AF7" s="70"/>
    </row>
    <row r="8" spans="1:32" ht="13.5" customHeight="1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0"/>
      <c r="AE8" s="70" t="s">
        <v>183</v>
      </c>
      <c r="AF8" s="70"/>
    </row>
    <row r="9" spans="1:32" ht="13.5" customHeight="1" thickBot="1">
      <c r="A9" s="5" t="s">
        <v>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 t="s">
        <v>22</v>
      </c>
      <c r="O9" s="51" t="s">
        <v>10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0"/>
      <c r="AE9" s="70"/>
      <c r="AF9" s="70"/>
    </row>
    <row r="10" spans="16:32" ht="13.5" customHeight="1"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0" t="s">
        <v>48</v>
      </c>
      <c r="AE10" s="70"/>
      <c r="AF10" s="70"/>
    </row>
    <row r="11" spans="1:32" ht="12.75" customHeight="1">
      <c r="A11" s="143" t="s">
        <v>0</v>
      </c>
      <c r="B11" s="147" t="s">
        <v>1</v>
      </c>
      <c r="C11" s="146" t="s">
        <v>64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3" t="s">
        <v>0</v>
      </c>
      <c r="Q11" s="147" t="s">
        <v>1</v>
      </c>
      <c r="R11" s="145" t="s">
        <v>55</v>
      </c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70"/>
      <c r="AF11" s="70"/>
    </row>
    <row r="12" spans="1:32" ht="101.25">
      <c r="A12" s="143"/>
      <c r="B12" s="147"/>
      <c r="C12" s="48" t="s">
        <v>51</v>
      </c>
      <c r="D12" s="53" t="s">
        <v>52</v>
      </c>
      <c r="E12" s="11" t="s">
        <v>53</v>
      </c>
      <c r="F12" s="53" t="s">
        <v>54</v>
      </c>
      <c r="G12" s="11" t="s">
        <v>2</v>
      </c>
      <c r="H12" s="11" t="s">
        <v>69</v>
      </c>
      <c r="I12" s="11" t="s">
        <v>161</v>
      </c>
      <c r="J12" s="11" t="s">
        <v>73</v>
      </c>
      <c r="K12" s="11" t="s">
        <v>72</v>
      </c>
      <c r="L12" s="11" t="s">
        <v>3</v>
      </c>
      <c r="M12" s="11" t="s">
        <v>70</v>
      </c>
      <c r="N12" s="11" t="s">
        <v>71</v>
      </c>
      <c r="O12" s="48" t="s">
        <v>4</v>
      </c>
      <c r="P12" s="143"/>
      <c r="Q12" s="147"/>
      <c r="R12" s="48" t="s">
        <v>51</v>
      </c>
      <c r="S12" s="53" t="s">
        <v>52</v>
      </c>
      <c r="T12" s="11" t="s">
        <v>53</v>
      </c>
      <c r="U12" s="53" t="s">
        <v>54</v>
      </c>
      <c r="V12" s="11" t="s">
        <v>2</v>
      </c>
      <c r="W12" s="11" t="s">
        <v>69</v>
      </c>
      <c r="X12" s="11" t="s">
        <v>161</v>
      </c>
      <c r="Y12" s="11" t="s">
        <v>73</v>
      </c>
      <c r="Z12" s="11" t="s">
        <v>72</v>
      </c>
      <c r="AA12" s="11" t="s">
        <v>3</v>
      </c>
      <c r="AB12" s="11" t="s">
        <v>70</v>
      </c>
      <c r="AC12" s="11" t="s">
        <v>71</v>
      </c>
      <c r="AD12" s="48" t="s">
        <v>4</v>
      </c>
      <c r="AE12" s="70"/>
      <c r="AF12" s="70"/>
    </row>
    <row r="13" spans="1:32" ht="13.5" thickBot="1">
      <c r="A13" s="2">
        <v>1</v>
      </c>
      <c r="B13" s="13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55">
        <v>15</v>
      </c>
      <c r="P13" s="2">
        <v>1</v>
      </c>
      <c r="Q13" s="12">
        <v>2</v>
      </c>
      <c r="R13" s="14">
        <v>16</v>
      </c>
      <c r="S13" s="14">
        <v>17</v>
      </c>
      <c r="T13" s="14">
        <v>18</v>
      </c>
      <c r="U13" s="14">
        <v>19</v>
      </c>
      <c r="V13" s="14">
        <v>20</v>
      </c>
      <c r="W13" s="14">
        <v>21</v>
      </c>
      <c r="X13" s="14">
        <v>22</v>
      </c>
      <c r="Y13" s="14">
        <v>23</v>
      </c>
      <c r="Z13" s="14">
        <v>24</v>
      </c>
      <c r="AA13" s="14">
        <v>25</v>
      </c>
      <c r="AB13" s="14">
        <v>26</v>
      </c>
      <c r="AC13" s="14">
        <v>27</v>
      </c>
      <c r="AD13" s="54">
        <v>28</v>
      </c>
      <c r="AE13" s="70"/>
      <c r="AF13" s="70"/>
    </row>
    <row r="14" spans="1:32" ht="12.75">
      <c r="A14" s="36" t="s">
        <v>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52" t="s">
        <v>5</v>
      </c>
      <c r="Q14" s="4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70"/>
      <c r="AF14" s="70"/>
    </row>
    <row r="15" spans="1:30" ht="19.5" customHeight="1">
      <c r="A15" s="35" t="s">
        <v>6</v>
      </c>
      <c r="B15" s="19" t="s">
        <v>23</v>
      </c>
      <c r="C15" s="56">
        <f>E15+O15-D15</f>
        <v>21946679.86</v>
      </c>
      <c r="D15" s="118"/>
      <c r="E15" s="56">
        <f>G15+H15+I15+L15+N15+J15+K15+M15-F15</f>
        <v>21946679.86</v>
      </c>
      <c r="F15" s="118"/>
      <c r="G15" s="58"/>
      <c r="H15" s="58"/>
      <c r="I15" s="58"/>
      <c r="J15" s="58"/>
      <c r="K15" s="58"/>
      <c r="L15" s="58">
        <v>13588433.61</v>
      </c>
      <c r="M15" s="58">
        <v>284563.21</v>
      </c>
      <c r="N15" s="58">
        <v>8073683.04</v>
      </c>
      <c r="O15" s="59"/>
      <c r="P15" s="35" t="s">
        <v>6</v>
      </c>
      <c r="Q15" s="19" t="s">
        <v>23</v>
      </c>
      <c r="R15" s="56">
        <f>T15+AD15-S15</f>
        <v>22881789.73</v>
      </c>
      <c r="S15" s="118"/>
      <c r="T15" s="56">
        <f>V15+W15+X15+AA15+AC15+Y15+Z15+AB15-U15</f>
        <v>22881789.73</v>
      </c>
      <c r="U15" s="118"/>
      <c r="V15" s="58"/>
      <c r="W15" s="58"/>
      <c r="X15" s="58"/>
      <c r="Y15" s="58"/>
      <c r="Z15" s="58"/>
      <c r="AA15" s="58">
        <v>14000065.51</v>
      </c>
      <c r="AB15" s="58">
        <v>361861.75</v>
      </c>
      <c r="AC15" s="58">
        <v>8519862.47</v>
      </c>
      <c r="AD15" s="59"/>
    </row>
    <row r="16" spans="1:30" ht="19.5" customHeight="1">
      <c r="A16" s="15" t="s">
        <v>74</v>
      </c>
      <c r="B16" s="16" t="s">
        <v>24</v>
      </c>
      <c r="C16" s="56">
        <f>E16+O16-D16</f>
        <v>21289680.39</v>
      </c>
      <c r="D16" s="118"/>
      <c r="E16" s="56">
        <f>G16+H16+I16+L16+N16+J16+K16+M16-F16</f>
        <v>21289680.39</v>
      </c>
      <c r="F16" s="118"/>
      <c r="G16" s="58"/>
      <c r="H16" s="58"/>
      <c r="I16" s="58"/>
      <c r="J16" s="58"/>
      <c r="K16" s="58"/>
      <c r="L16" s="58">
        <v>13165517.45</v>
      </c>
      <c r="M16" s="58">
        <v>284563.21</v>
      </c>
      <c r="N16" s="58">
        <v>7839599.73</v>
      </c>
      <c r="O16" s="59"/>
      <c r="P16" s="15" t="s">
        <v>74</v>
      </c>
      <c r="Q16" s="16" t="s">
        <v>24</v>
      </c>
      <c r="R16" s="56">
        <f>T16+AD16-S16</f>
        <v>21315297.06</v>
      </c>
      <c r="S16" s="118"/>
      <c r="T16" s="56">
        <f>V16+W16+X16+AA16+AC16+Y16+Z16+AB16-U16</f>
        <v>21315297.06</v>
      </c>
      <c r="U16" s="118"/>
      <c r="V16" s="58"/>
      <c r="W16" s="58"/>
      <c r="X16" s="58"/>
      <c r="Y16" s="58"/>
      <c r="Z16" s="58"/>
      <c r="AA16" s="58">
        <v>12614656.11</v>
      </c>
      <c r="AB16" s="58">
        <v>361861.75</v>
      </c>
      <c r="AC16" s="58">
        <v>8338779.2</v>
      </c>
      <c r="AD16" s="59"/>
    </row>
    <row r="17" spans="1:30" s="17" customFormat="1" ht="21.75" customHeight="1">
      <c r="A17" s="20" t="s">
        <v>160</v>
      </c>
      <c r="B17" s="19" t="s">
        <v>56</v>
      </c>
      <c r="C17" s="56">
        <f>E17+O17-D17</f>
        <v>21289680.39</v>
      </c>
      <c r="D17" s="118"/>
      <c r="E17" s="56">
        <f>G17+H17+I17+L17+N17+J17+K17+M17-F17</f>
        <v>21289680.39</v>
      </c>
      <c r="F17" s="118"/>
      <c r="G17" s="58"/>
      <c r="H17" s="58"/>
      <c r="I17" s="58"/>
      <c r="J17" s="58"/>
      <c r="K17" s="58"/>
      <c r="L17" s="58">
        <v>13165517.45</v>
      </c>
      <c r="M17" s="58">
        <v>284563.21</v>
      </c>
      <c r="N17" s="58">
        <v>7839599.73</v>
      </c>
      <c r="O17" s="59"/>
      <c r="P17" s="20" t="s">
        <v>160</v>
      </c>
      <c r="Q17" s="19" t="s">
        <v>56</v>
      </c>
      <c r="R17" s="56">
        <f>T17+AD17-S17</f>
        <v>21315297.06</v>
      </c>
      <c r="S17" s="118"/>
      <c r="T17" s="56">
        <f>V17+W17+X17+AA17+AC17+Y17+Z17+AB17-U17</f>
        <v>21315297.06</v>
      </c>
      <c r="U17" s="118"/>
      <c r="V17" s="58"/>
      <c r="W17" s="58"/>
      <c r="X17" s="58"/>
      <c r="Y17" s="58"/>
      <c r="Z17" s="58"/>
      <c r="AA17" s="58">
        <v>12614656.11</v>
      </c>
      <c r="AB17" s="58">
        <v>361861.75</v>
      </c>
      <c r="AC17" s="58">
        <v>8338779.2</v>
      </c>
      <c r="AD17" s="59"/>
    </row>
    <row r="18" spans="1:30" s="17" customFormat="1" ht="19.5" customHeight="1">
      <c r="A18" s="15" t="s">
        <v>75</v>
      </c>
      <c r="B18" s="16" t="s">
        <v>25</v>
      </c>
      <c r="C18" s="56">
        <f>C15-C16</f>
        <v>656999.47</v>
      </c>
      <c r="D18" s="118"/>
      <c r="E18" s="56">
        <f>E15-E16</f>
        <v>656999.47</v>
      </c>
      <c r="F18" s="118"/>
      <c r="G18" s="56">
        <f aca="true" t="shared" si="0" ref="G18:O18">G15-G16</f>
        <v>0</v>
      </c>
      <c r="H18" s="56">
        <f t="shared" si="0"/>
        <v>0</v>
      </c>
      <c r="I18" s="56">
        <f t="shared" si="0"/>
        <v>0</v>
      </c>
      <c r="J18" s="56">
        <f t="shared" si="0"/>
        <v>0</v>
      </c>
      <c r="K18" s="56">
        <f t="shared" si="0"/>
        <v>0</v>
      </c>
      <c r="L18" s="56">
        <f t="shared" si="0"/>
        <v>422916.16</v>
      </c>
      <c r="M18" s="56">
        <f t="shared" si="0"/>
        <v>0</v>
      </c>
      <c r="N18" s="56">
        <f t="shared" si="0"/>
        <v>234083.31</v>
      </c>
      <c r="O18" s="57">
        <f t="shared" si="0"/>
        <v>0</v>
      </c>
      <c r="P18" s="15" t="s">
        <v>75</v>
      </c>
      <c r="Q18" s="16" t="s">
        <v>25</v>
      </c>
      <c r="R18" s="56">
        <f>R15-R16</f>
        <v>1566492.67</v>
      </c>
      <c r="S18" s="118"/>
      <c r="T18" s="56">
        <f>T15-T16</f>
        <v>1566492.67</v>
      </c>
      <c r="U18" s="118"/>
      <c r="V18" s="56">
        <f aca="true" t="shared" si="1" ref="V18:AD18">V15-V16</f>
        <v>0</v>
      </c>
      <c r="W18" s="56">
        <f t="shared" si="1"/>
        <v>0</v>
      </c>
      <c r="X18" s="56">
        <f t="shared" si="1"/>
        <v>0</v>
      </c>
      <c r="Y18" s="56">
        <f t="shared" si="1"/>
        <v>0</v>
      </c>
      <c r="Z18" s="56">
        <f t="shared" si="1"/>
        <v>0</v>
      </c>
      <c r="AA18" s="56">
        <f t="shared" si="1"/>
        <v>1385409.4</v>
      </c>
      <c r="AB18" s="56">
        <f t="shared" si="1"/>
        <v>0</v>
      </c>
      <c r="AC18" s="56">
        <f t="shared" si="1"/>
        <v>181083.27</v>
      </c>
      <c r="AD18" s="57">
        <f t="shared" si="1"/>
        <v>0</v>
      </c>
    </row>
    <row r="19" spans="1:30" ht="12.75">
      <c r="A19" s="18" t="s">
        <v>76</v>
      </c>
      <c r="B19" s="16" t="s">
        <v>26</v>
      </c>
      <c r="C19" s="56">
        <f>E19+O19-D19</f>
        <v>0</v>
      </c>
      <c r="D19" s="118"/>
      <c r="E19" s="56">
        <f>G19+H19+I19+L19+N19+J19+K19+M19-F19</f>
        <v>0</v>
      </c>
      <c r="F19" s="118"/>
      <c r="G19" s="58"/>
      <c r="H19" s="58"/>
      <c r="I19" s="58"/>
      <c r="J19" s="58"/>
      <c r="K19" s="58"/>
      <c r="L19" s="58"/>
      <c r="M19" s="58"/>
      <c r="N19" s="58"/>
      <c r="O19" s="59"/>
      <c r="P19" s="18" t="s">
        <v>76</v>
      </c>
      <c r="Q19" s="16" t="s">
        <v>26</v>
      </c>
      <c r="R19" s="56">
        <f>T19+AD19-S19</f>
        <v>0</v>
      </c>
      <c r="S19" s="118"/>
      <c r="T19" s="56">
        <f>V19+W19+X19+AA19+AC19+Y19+Z19+AB19-U19</f>
        <v>0</v>
      </c>
      <c r="U19" s="118"/>
      <c r="V19" s="58"/>
      <c r="W19" s="58"/>
      <c r="X19" s="58"/>
      <c r="Y19" s="58"/>
      <c r="Z19" s="58"/>
      <c r="AA19" s="58"/>
      <c r="AB19" s="58"/>
      <c r="AC19" s="58"/>
      <c r="AD19" s="59"/>
    </row>
    <row r="20" spans="1:30" ht="19.5" customHeight="1">
      <c r="A20" s="15" t="s">
        <v>78</v>
      </c>
      <c r="B20" s="16" t="s">
        <v>27</v>
      </c>
      <c r="C20" s="56">
        <f>E20+O20-D20</f>
        <v>0</v>
      </c>
      <c r="D20" s="118"/>
      <c r="E20" s="56">
        <f>G20+H20+I20+L20+N20+J20+K20+M20-F20</f>
        <v>0</v>
      </c>
      <c r="F20" s="118"/>
      <c r="G20" s="58"/>
      <c r="H20" s="58"/>
      <c r="I20" s="58"/>
      <c r="J20" s="58"/>
      <c r="K20" s="58"/>
      <c r="L20" s="58"/>
      <c r="M20" s="58"/>
      <c r="N20" s="58"/>
      <c r="O20" s="59"/>
      <c r="P20" s="15" t="s">
        <v>78</v>
      </c>
      <c r="Q20" s="16" t="s">
        <v>27</v>
      </c>
      <c r="R20" s="56">
        <f>T20+AD20-S20</f>
        <v>0</v>
      </c>
      <c r="S20" s="118"/>
      <c r="T20" s="56">
        <f>V20+W20+X20+AA20+AC20+Y20+Z20+AB20-U20</f>
        <v>0</v>
      </c>
      <c r="U20" s="118"/>
      <c r="V20" s="58"/>
      <c r="W20" s="58"/>
      <c r="X20" s="58"/>
      <c r="Y20" s="58"/>
      <c r="Z20" s="58"/>
      <c r="AA20" s="58"/>
      <c r="AB20" s="58"/>
      <c r="AC20" s="58"/>
      <c r="AD20" s="59"/>
    </row>
    <row r="21" spans="1:30" s="17" customFormat="1" ht="21.75" customHeight="1">
      <c r="A21" s="20" t="s">
        <v>79</v>
      </c>
      <c r="B21" s="19" t="s">
        <v>77</v>
      </c>
      <c r="C21" s="56">
        <f>E21+O21-D21</f>
        <v>0</v>
      </c>
      <c r="D21" s="118"/>
      <c r="E21" s="56">
        <f>G21+H21+I21+L21+N21+J21+K21+M21-F21</f>
        <v>0</v>
      </c>
      <c r="F21" s="118"/>
      <c r="G21" s="58"/>
      <c r="H21" s="58"/>
      <c r="I21" s="58"/>
      <c r="J21" s="58"/>
      <c r="K21" s="58"/>
      <c r="L21" s="58"/>
      <c r="M21" s="58"/>
      <c r="N21" s="58"/>
      <c r="O21" s="59"/>
      <c r="P21" s="20" t="s">
        <v>79</v>
      </c>
      <c r="Q21" s="19" t="s">
        <v>77</v>
      </c>
      <c r="R21" s="56">
        <f>T21+AD21-S21</f>
        <v>0</v>
      </c>
      <c r="S21" s="118"/>
      <c r="T21" s="56">
        <f>V21+W21+X21+AA21+AC21+Y21+Z21+AB21-U21</f>
        <v>0</v>
      </c>
      <c r="U21" s="118"/>
      <c r="V21" s="58"/>
      <c r="W21" s="58"/>
      <c r="X21" s="58"/>
      <c r="Y21" s="58"/>
      <c r="Z21" s="58"/>
      <c r="AA21" s="58"/>
      <c r="AB21" s="58"/>
      <c r="AC21" s="58"/>
      <c r="AD21" s="59"/>
    </row>
    <row r="22" spans="1:30" s="17" customFormat="1" ht="22.5">
      <c r="A22" s="18" t="s">
        <v>80</v>
      </c>
      <c r="B22" s="16" t="s">
        <v>28</v>
      </c>
      <c r="C22" s="56">
        <f>C19-C20</f>
        <v>0</v>
      </c>
      <c r="D22" s="118"/>
      <c r="E22" s="56">
        <f>E19-E20</f>
        <v>0</v>
      </c>
      <c r="F22" s="118"/>
      <c r="G22" s="56">
        <f aca="true" t="shared" si="2" ref="G22:O22">G19-G20</f>
        <v>0</v>
      </c>
      <c r="H22" s="56">
        <f t="shared" si="2"/>
        <v>0</v>
      </c>
      <c r="I22" s="56">
        <f t="shared" si="2"/>
        <v>0</v>
      </c>
      <c r="J22" s="56">
        <f t="shared" si="2"/>
        <v>0</v>
      </c>
      <c r="K22" s="56">
        <f t="shared" si="2"/>
        <v>0</v>
      </c>
      <c r="L22" s="56">
        <f t="shared" si="2"/>
        <v>0</v>
      </c>
      <c r="M22" s="56">
        <f t="shared" si="2"/>
        <v>0</v>
      </c>
      <c r="N22" s="56">
        <f t="shared" si="2"/>
        <v>0</v>
      </c>
      <c r="O22" s="57">
        <f t="shared" si="2"/>
        <v>0</v>
      </c>
      <c r="P22" s="18" t="s">
        <v>80</v>
      </c>
      <c r="Q22" s="16" t="s">
        <v>28</v>
      </c>
      <c r="R22" s="56">
        <f>R19-R20</f>
        <v>0</v>
      </c>
      <c r="S22" s="118"/>
      <c r="T22" s="56">
        <f>T19-T20</f>
        <v>0</v>
      </c>
      <c r="U22" s="118"/>
      <c r="V22" s="56">
        <f aca="true" t="shared" si="3" ref="V22:AD22">V19-V20</f>
        <v>0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0</v>
      </c>
      <c r="AA22" s="56">
        <f t="shared" si="3"/>
        <v>0</v>
      </c>
      <c r="AB22" s="56">
        <f t="shared" si="3"/>
        <v>0</v>
      </c>
      <c r="AC22" s="56">
        <f t="shared" si="3"/>
        <v>0</v>
      </c>
      <c r="AD22" s="57">
        <f t="shared" si="3"/>
        <v>0</v>
      </c>
    </row>
    <row r="23" spans="1:30" ht="19.5" customHeight="1">
      <c r="A23" s="15" t="s">
        <v>81</v>
      </c>
      <c r="B23" s="16" t="s">
        <v>29</v>
      </c>
      <c r="C23" s="56">
        <f aca="true" t="shared" si="4" ref="C23:C33">E23+O23-D23</f>
        <v>11629804.81</v>
      </c>
      <c r="D23" s="118"/>
      <c r="E23" s="56">
        <f aca="true" t="shared" si="5" ref="E23:E33">G23+H23+I23+L23+N23+J23+K23+M23-F23</f>
        <v>11629804.81</v>
      </c>
      <c r="F23" s="118"/>
      <c r="G23" s="58"/>
      <c r="H23" s="58"/>
      <c r="I23" s="58"/>
      <c r="J23" s="58"/>
      <c r="K23" s="58"/>
      <c r="L23" s="58">
        <v>608273</v>
      </c>
      <c r="M23" s="58"/>
      <c r="N23" s="58">
        <v>11021531.81</v>
      </c>
      <c r="O23" s="59"/>
      <c r="P23" s="15" t="s">
        <v>81</v>
      </c>
      <c r="Q23" s="16" t="s">
        <v>29</v>
      </c>
      <c r="R23" s="56">
        <f aca="true" t="shared" si="6" ref="R23:R33">T23+AD23-S23</f>
        <v>11629804.81</v>
      </c>
      <c r="S23" s="118"/>
      <c r="T23" s="56">
        <f aca="true" t="shared" si="7" ref="T23:T33">V23+W23+X23+AA23+AC23+Y23+Z23+AB23-U23</f>
        <v>11629804.81</v>
      </c>
      <c r="U23" s="118"/>
      <c r="V23" s="58"/>
      <c r="W23" s="58"/>
      <c r="X23" s="58"/>
      <c r="Y23" s="58"/>
      <c r="Z23" s="58"/>
      <c r="AA23" s="58">
        <v>608273</v>
      </c>
      <c r="AB23" s="58"/>
      <c r="AC23" s="58">
        <v>11021531.81</v>
      </c>
      <c r="AD23" s="59"/>
    </row>
    <row r="24" spans="1:30" ht="22.5">
      <c r="A24" s="18" t="s">
        <v>162</v>
      </c>
      <c r="B24" s="16" t="s">
        <v>30</v>
      </c>
      <c r="C24" s="62">
        <f t="shared" si="4"/>
        <v>926139.73</v>
      </c>
      <c r="D24" s="119"/>
      <c r="E24" s="62">
        <f t="shared" si="5"/>
        <v>926139.73</v>
      </c>
      <c r="F24" s="119"/>
      <c r="G24" s="60"/>
      <c r="H24" s="60"/>
      <c r="I24" s="60"/>
      <c r="J24" s="60"/>
      <c r="K24" s="60"/>
      <c r="L24" s="60">
        <v>637377.06</v>
      </c>
      <c r="M24" s="60">
        <v>60815</v>
      </c>
      <c r="N24" s="60">
        <v>227947.67</v>
      </c>
      <c r="O24" s="61"/>
      <c r="P24" s="18" t="s">
        <v>162</v>
      </c>
      <c r="Q24" s="16" t="s">
        <v>30</v>
      </c>
      <c r="R24" s="62">
        <f t="shared" si="6"/>
        <v>1245099.73</v>
      </c>
      <c r="S24" s="119"/>
      <c r="T24" s="62">
        <f t="shared" si="7"/>
        <v>1245099.73</v>
      </c>
      <c r="U24" s="119"/>
      <c r="V24" s="60"/>
      <c r="W24" s="60"/>
      <c r="X24" s="60"/>
      <c r="Y24" s="60"/>
      <c r="Z24" s="60"/>
      <c r="AA24" s="60">
        <v>383301.37</v>
      </c>
      <c r="AB24" s="60">
        <v>416544</v>
      </c>
      <c r="AC24" s="60">
        <v>445254.36</v>
      </c>
      <c r="AD24" s="61"/>
    </row>
    <row r="25" spans="1:30" ht="22.5">
      <c r="A25" s="21" t="s">
        <v>83</v>
      </c>
      <c r="B25" s="16" t="s">
        <v>82</v>
      </c>
      <c r="C25" s="62">
        <f t="shared" si="4"/>
        <v>0</v>
      </c>
      <c r="D25" s="119"/>
      <c r="E25" s="62">
        <f t="shared" si="5"/>
        <v>0</v>
      </c>
      <c r="F25" s="119"/>
      <c r="G25" s="60"/>
      <c r="H25" s="60"/>
      <c r="I25" s="60"/>
      <c r="J25" s="60"/>
      <c r="K25" s="60"/>
      <c r="L25" s="60"/>
      <c r="M25" s="60"/>
      <c r="N25" s="60"/>
      <c r="O25" s="61"/>
      <c r="P25" s="21" t="s">
        <v>83</v>
      </c>
      <c r="Q25" s="16" t="s">
        <v>82</v>
      </c>
      <c r="R25" s="62">
        <f t="shared" si="6"/>
        <v>0</v>
      </c>
      <c r="S25" s="119"/>
      <c r="T25" s="62">
        <f t="shared" si="7"/>
        <v>0</v>
      </c>
      <c r="U25" s="119"/>
      <c r="V25" s="60"/>
      <c r="W25" s="60"/>
      <c r="X25" s="60"/>
      <c r="Y25" s="60"/>
      <c r="Z25" s="60"/>
      <c r="AA25" s="60"/>
      <c r="AB25" s="60"/>
      <c r="AC25" s="60"/>
      <c r="AD25" s="61"/>
    </row>
    <row r="26" spans="1:30" s="17" customFormat="1" ht="22.5">
      <c r="A26" s="18" t="s">
        <v>84</v>
      </c>
      <c r="B26" s="16" t="s">
        <v>31</v>
      </c>
      <c r="C26" s="62">
        <f t="shared" si="4"/>
        <v>0</v>
      </c>
      <c r="D26" s="118"/>
      <c r="E26" s="62">
        <f t="shared" si="5"/>
        <v>0</v>
      </c>
      <c r="F26" s="118"/>
      <c r="G26" s="58"/>
      <c r="H26" s="58"/>
      <c r="I26" s="58"/>
      <c r="J26" s="58"/>
      <c r="K26" s="58"/>
      <c r="L26" s="58"/>
      <c r="M26" s="58"/>
      <c r="N26" s="58"/>
      <c r="O26" s="59"/>
      <c r="P26" s="18" t="s">
        <v>84</v>
      </c>
      <c r="Q26" s="16" t="s">
        <v>31</v>
      </c>
      <c r="R26" s="62">
        <f t="shared" si="6"/>
        <v>9200</v>
      </c>
      <c r="S26" s="118"/>
      <c r="T26" s="62">
        <f t="shared" si="7"/>
        <v>9200</v>
      </c>
      <c r="U26" s="118"/>
      <c r="V26" s="58"/>
      <c r="W26" s="58"/>
      <c r="X26" s="58"/>
      <c r="Y26" s="58"/>
      <c r="Z26" s="58"/>
      <c r="AA26" s="58"/>
      <c r="AB26" s="58"/>
      <c r="AC26" s="58">
        <v>9200</v>
      </c>
      <c r="AD26" s="59"/>
    </row>
    <row r="27" spans="1:30" ht="24.75" customHeight="1">
      <c r="A27" s="22" t="s">
        <v>85</v>
      </c>
      <c r="B27" s="19" t="s">
        <v>32</v>
      </c>
      <c r="C27" s="56">
        <f t="shared" si="4"/>
        <v>0</v>
      </c>
      <c r="D27" s="118"/>
      <c r="E27" s="56">
        <f t="shared" si="5"/>
        <v>0</v>
      </c>
      <c r="F27" s="118"/>
      <c r="G27" s="58"/>
      <c r="H27" s="58"/>
      <c r="I27" s="58"/>
      <c r="J27" s="58"/>
      <c r="K27" s="58"/>
      <c r="L27" s="58"/>
      <c r="M27" s="58"/>
      <c r="N27" s="58"/>
      <c r="O27" s="59"/>
      <c r="P27" s="22" t="s">
        <v>85</v>
      </c>
      <c r="Q27" s="19" t="s">
        <v>32</v>
      </c>
      <c r="R27" s="56">
        <f t="shared" si="6"/>
        <v>0</v>
      </c>
      <c r="S27" s="118"/>
      <c r="T27" s="56">
        <f t="shared" si="7"/>
        <v>0</v>
      </c>
      <c r="U27" s="118"/>
      <c r="V27" s="58"/>
      <c r="W27" s="58"/>
      <c r="X27" s="58"/>
      <c r="Y27" s="58"/>
      <c r="Z27" s="58"/>
      <c r="AA27" s="58"/>
      <c r="AB27" s="58"/>
      <c r="AC27" s="58"/>
      <c r="AD27" s="59"/>
    </row>
    <row r="28" spans="1:30" s="17" customFormat="1" ht="19.5" customHeight="1">
      <c r="A28" s="18" t="s">
        <v>86</v>
      </c>
      <c r="B28" s="16" t="s">
        <v>33</v>
      </c>
      <c r="C28" s="56">
        <f t="shared" si="4"/>
        <v>2853934.83</v>
      </c>
      <c r="D28" s="118"/>
      <c r="E28" s="62">
        <f t="shared" si="5"/>
        <v>2853934.83</v>
      </c>
      <c r="F28" s="118"/>
      <c r="G28" s="60"/>
      <c r="H28" s="60"/>
      <c r="I28" s="60"/>
      <c r="J28" s="60"/>
      <c r="K28" s="60"/>
      <c r="L28" s="60"/>
      <c r="M28" s="60">
        <v>1853934.83</v>
      </c>
      <c r="N28" s="60">
        <v>1000000</v>
      </c>
      <c r="O28" s="61"/>
      <c r="P28" s="18" t="s">
        <v>86</v>
      </c>
      <c r="Q28" s="16" t="s">
        <v>33</v>
      </c>
      <c r="R28" s="56">
        <f t="shared" si="6"/>
        <v>10442077.33</v>
      </c>
      <c r="S28" s="118"/>
      <c r="T28" s="62">
        <f t="shared" si="7"/>
        <v>10442077.33</v>
      </c>
      <c r="U28" s="118"/>
      <c r="V28" s="60"/>
      <c r="W28" s="60"/>
      <c r="X28" s="60"/>
      <c r="Y28" s="60"/>
      <c r="Z28" s="60"/>
      <c r="AA28" s="60">
        <v>700000</v>
      </c>
      <c r="AB28" s="60">
        <v>8742077.33</v>
      </c>
      <c r="AC28" s="60">
        <v>1000000</v>
      </c>
      <c r="AD28" s="61"/>
    </row>
    <row r="29" spans="1:30" s="17" customFormat="1" ht="22.5">
      <c r="A29" s="20" t="s">
        <v>83</v>
      </c>
      <c r="B29" s="16" t="s">
        <v>87</v>
      </c>
      <c r="C29" s="56">
        <f t="shared" si="4"/>
        <v>0</v>
      </c>
      <c r="D29" s="118"/>
      <c r="E29" s="62">
        <f t="shared" si="5"/>
        <v>0</v>
      </c>
      <c r="F29" s="118"/>
      <c r="G29" s="58"/>
      <c r="H29" s="58"/>
      <c r="I29" s="58"/>
      <c r="J29" s="58"/>
      <c r="K29" s="58"/>
      <c r="L29" s="58"/>
      <c r="M29" s="58"/>
      <c r="N29" s="58"/>
      <c r="O29" s="59"/>
      <c r="P29" s="20" t="s">
        <v>83</v>
      </c>
      <c r="Q29" s="16" t="s">
        <v>87</v>
      </c>
      <c r="R29" s="56">
        <f t="shared" si="6"/>
        <v>700000</v>
      </c>
      <c r="S29" s="118"/>
      <c r="T29" s="62">
        <f t="shared" si="7"/>
        <v>700000</v>
      </c>
      <c r="U29" s="118"/>
      <c r="V29" s="58"/>
      <c r="W29" s="58"/>
      <c r="X29" s="58"/>
      <c r="Y29" s="58"/>
      <c r="Z29" s="58"/>
      <c r="AA29" s="58">
        <v>700000</v>
      </c>
      <c r="AB29" s="58"/>
      <c r="AC29" s="58"/>
      <c r="AD29" s="59"/>
    </row>
    <row r="30" spans="1:30" ht="19.5" customHeight="1">
      <c r="A30" s="41" t="s">
        <v>7</v>
      </c>
      <c r="B30" s="19" t="s">
        <v>57</v>
      </c>
      <c r="C30" s="56">
        <f t="shared" si="4"/>
        <v>0</v>
      </c>
      <c r="D30" s="118"/>
      <c r="E30" s="62">
        <f t="shared" si="5"/>
        <v>0</v>
      </c>
      <c r="F30" s="118"/>
      <c r="G30" s="58"/>
      <c r="H30" s="58"/>
      <c r="I30" s="58"/>
      <c r="J30" s="58"/>
      <c r="K30" s="58"/>
      <c r="L30" s="58"/>
      <c r="M30" s="58"/>
      <c r="N30" s="58"/>
      <c r="O30" s="59"/>
      <c r="P30" s="41" t="s">
        <v>7</v>
      </c>
      <c r="Q30" s="19" t="s">
        <v>57</v>
      </c>
      <c r="R30" s="56">
        <f t="shared" si="6"/>
        <v>0</v>
      </c>
      <c r="S30" s="118"/>
      <c r="T30" s="62">
        <f t="shared" si="7"/>
        <v>0</v>
      </c>
      <c r="U30" s="118"/>
      <c r="V30" s="58"/>
      <c r="W30" s="58"/>
      <c r="X30" s="58"/>
      <c r="Y30" s="58"/>
      <c r="Z30" s="58"/>
      <c r="AA30" s="58"/>
      <c r="AB30" s="58"/>
      <c r="AC30" s="58"/>
      <c r="AD30" s="59"/>
    </row>
    <row r="31" spans="1:30" ht="22.5">
      <c r="A31" s="26" t="s">
        <v>88</v>
      </c>
      <c r="B31" s="16" t="s">
        <v>58</v>
      </c>
      <c r="C31" s="56">
        <f t="shared" si="4"/>
        <v>1834319766.41</v>
      </c>
      <c r="D31" s="118"/>
      <c r="E31" s="62">
        <f t="shared" si="5"/>
        <v>1834319766.41</v>
      </c>
      <c r="F31" s="118"/>
      <c r="G31" s="60"/>
      <c r="H31" s="60"/>
      <c r="I31" s="60"/>
      <c r="J31" s="60"/>
      <c r="K31" s="60"/>
      <c r="L31" s="60">
        <v>868022817.86</v>
      </c>
      <c r="M31" s="60">
        <v>697442940.75</v>
      </c>
      <c r="N31" s="60">
        <v>268854007.8</v>
      </c>
      <c r="O31" s="61"/>
      <c r="P31" s="26" t="s">
        <v>88</v>
      </c>
      <c r="Q31" s="16" t="s">
        <v>58</v>
      </c>
      <c r="R31" s="56">
        <f t="shared" si="6"/>
        <v>1888143740.73</v>
      </c>
      <c r="S31" s="118"/>
      <c r="T31" s="62">
        <f t="shared" si="7"/>
        <v>1888143740.73</v>
      </c>
      <c r="U31" s="118"/>
      <c r="V31" s="60"/>
      <c r="W31" s="60"/>
      <c r="X31" s="60"/>
      <c r="Y31" s="60"/>
      <c r="Z31" s="60"/>
      <c r="AA31" s="60">
        <v>855117545.3</v>
      </c>
      <c r="AB31" s="60">
        <v>689383608.79</v>
      </c>
      <c r="AC31" s="60">
        <v>343642586.64</v>
      </c>
      <c r="AD31" s="61"/>
    </row>
    <row r="32" spans="1:30" ht="22.5">
      <c r="A32" s="26" t="s">
        <v>59</v>
      </c>
      <c r="B32" s="16" t="s">
        <v>34</v>
      </c>
      <c r="C32" s="56">
        <f t="shared" si="4"/>
        <v>0</v>
      </c>
      <c r="D32" s="118"/>
      <c r="E32" s="62">
        <f t="shared" si="5"/>
        <v>0</v>
      </c>
      <c r="F32" s="118"/>
      <c r="G32" s="63"/>
      <c r="H32" s="63"/>
      <c r="I32" s="63"/>
      <c r="J32" s="63"/>
      <c r="K32" s="63"/>
      <c r="L32" s="63"/>
      <c r="M32" s="63"/>
      <c r="N32" s="63"/>
      <c r="O32" s="64"/>
      <c r="P32" s="26" t="s">
        <v>59</v>
      </c>
      <c r="Q32" s="16" t="s">
        <v>34</v>
      </c>
      <c r="R32" s="56">
        <f t="shared" si="6"/>
        <v>0</v>
      </c>
      <c r="S32" s="118"/>
      <c r="T32" s="62">
        <f t="shared" si="7"/>
        <v>0</v>
      </c>
      <c r="U32" s="118"/>
      <c r="V32" s="63"/>
      <c r="W32" s="63"/>
      <c r="X32" s="63"/>
      <c r="Y32" s="63"/>
      <c r="Z32" s="63"/>
      <c r="AA32" s="63"/>
      <c r="AB32" s="63"/>
      <c r="AC32" s="63"/>
      <c r="AD32" s="64"/>
    </row>
    <row r="33" spans="1:30" ht="21.75" customHeight="1">
      <c r="A33" s="26" t="s">
        <v>90</v>
      </c>
      <c r="B33" s="16" t="s">
        <v>89</v>
      </c>
      <c r="C33" s="56">
        <f t="shared" si="4"/>
        <v>218553.71</v>
      </c>
      <c r="D33" s="118"/>
      <c r="E33" s="62">
        <f t="shared" si="5"/>
        <v>218553.71</v>
      </c>
      <c r="F33" s="118"/>
      <c r="G33" s="63"/>
      <c r="H33" s="63"/>
      <c r="I33" s="63"/>
      <c r="J33" s="63"/>
      <c r="K33" s="63"/>
      <c r="L33" s="63">
        <v>134601.43</v>
      </c>
      <c r="M33" s="63">
        <v>27700</v>
      </c>
      <c r="N33" s="63">
        <v>56252.28</v>
      </c>
      <c r="O33" s="64"/>
      <c r="P33" s="26" t="s">
        <v>90</v>
      </c>
      <c r="Q33" s="16" t="s">
        <v>89</v>
      </c>
      <c r="R33" s="56">
        <f t="shared" si="6"/>
        <v>149176.85</v>
      </c>
      <c r="S33" s="118"/>
      <c r="T33" s="62">
        <f t="shared" si="7"/>
        <v>149176.85</v>
      </c>
      <c r="U33" s="118"/>
      <c r="V33" s="63"/>
      <c r="W33" s="63"/>
      <c r="X33" s="63"/>
      <c r="Y33" s="63"/>
      <c r="Z33" s="63"/>
      <c r="AA33" s="63">
        <v>78493.53</v>
      </c>
      <c r="AB33" s="63">
        <v>40383.31</v>
      </c>
      <c r="AC33" s="63">
        <v>30300.01</v>
      </c>
      <c r="AD33" s="64"/>
    </row>
    <row r="34" spans="1:30" ht="34.5" thickBot="1">
      <c r="A34" s="23" t="s">
        <v>91</v>
      </c>
      <c r="B34" s="80" t="s">
        <v>35</v>
      </c>
      <c r="C34" s="116">
        <f>C18+C22+C23+C24+C26+C28+C30+C31+C32+C33</f>
        <v>1850605198.96</v>
      </c>
      <c r="D34" s="81"/>
      <c r="E34" s="116">
        <f>E18+E22+E23+E24+E26+E28+E30+E31+E32+E33</f>
        <v>1850605198.96</v>
      </c>
      <c r="F34" s="81"/>
      <c r="G34" s="116">
        <f aca="true" t="shared" si="8" ref="G34:O34">G18+G22+G23+G24+G26+G28+G30+G31+G32+G33</f>
        <v>0</v>
      </c>
      <c r="H34" s="116">
        <f t="shared" si="8"/>
        <v>0</v>
      </c>
      <c r="I34" s="116">
        <f t="shared" si="8"/>
        <v>0</v>
      </c>
      <c r="J34" s="116">
        <f t="shared" si="8"/>
        <v>0</v>
      </c>
      <c r="K34" s="116">
        <f t="shared" si="8"/>
        <v>0</v>
      </c>
      <c r="L34" s="116">
        <f t="shared" si="8"/>
        <v>869825985.51</v>
      </c>
      <c r="M34" s="116">
        <f t="shared" si="8"/>
        <v>699385390.58</v>
      </c>
      <c r="N34" s="116">
        <f t="shared" si="8"/>
        <v>281393822.87</v>
      </c>
      <c r="O34" s="117">
        <f t="shared" si="8"/>
        <v>0</v>
      </c>
      <c r="P34" s="82" t="s">
        <v>91</v>
      </c>
      <c r="Q34" s="80" t="s">
        <v>35</v>
      </c>
      <c r="R34" s="116">
        <f>R18+R22+R23+R24+R26+R28+R30+R31+R32+R33</f>
        <v>1913185592.12</v>
      </c>
      <c r="S34" s="85"/>
      <c r="T34" s="116">
        <f>T18+T22+T23+T24+T26+T28+T30+T31+T32+T33</f>
        <v>1913185592.12</v>
      </c>
      <c r="U34" s="85"/>
      <c r="V34" s="116">
        <f aca="true" t="shared" si="9" ref="V34:AD34">V18+V22+V23+V24+V26+V28+V30+V31+V32+V33</f>
        <v>0</v>
      </c>
      <c r="W34" s="116">
        <f t="shared" si="9"/>
        <v>0</v>
      </c>
      <c r="X34" s="116">
        <f t="shared" si="9"/>
        <v>0</v>
      </c>
      <c r="Y34" s="116">
        <f t="shared" si="9"/>
        <v>0</v>
      </c>
      <c r="Z34" s="116">
        <f t="shared" si="9"/>
        <v>0</v>
      </c>
      <c r="AA34" s="116">
        <f t="shared" si="9"/>
        <v>858273022.6</v>
      </c>
      <c r="AB34" s="116">
        <f t="shared" si="9"/>
        <v>698582613.43</v>
      </c>
      <c r="AC34" s="116">
        <f t="shared" si="9"/>
        <v>356329956.09</v>
      </c>
      <c r="AD34" s="117">
        <f t="shared" si="9"/>
        <v>0</v>
      </c>
    </row>
    <row r="35" ht="12.75"/>
    <row r="36" spans="15:30" ht="12.75">
      <c r="O36" s="3" t="s">
        <v>92</v>
      </c>
      <c r="AD36" s="3" t="s">
        <v>158</v>
      </c>
    </row>
    <row r="37" spans="1:30" ht="12.75">
      <c r="A37" s="143" t="s">
        <v>0</v>
      </c>
      <c r="B37" s="147" t="s">
        <v>1</v>
      </c>
      <c r="C37" s="146" t="s">
        <v>64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3" t="s">
        <v>0</v>
      </c>
      <c r="Q37" s="147" t="s">
        <v>1</v>
      </c>
      <c r="R37" s="145" t="s">
        <v>55</v>
      </c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</row>
    <row r="38" spans="1:30" ht="101.25">
      <c r="A38" s="143"/>
      <c r="B38" s="147"/>
      <c r="C38" s="48" t="s">
        <v>51</v>
      </c>
      <c r="D38" s="11" t="s">
        <v>52</v>
      </c>
      <c r="E38" s="11" t="s">
        <v>53</v>
      </c>
      <c r="F38" s="11" t="s">
        <v>54</v>
      </c>
      <c r="G38" s="11" t="s">
        <v>2</v>
      </c>
      <c r="H38" s="11" t="s">
        <v>69</v>
      </c>
      <c r="I38" s="11" t="s">
        <v>161</v>
      </c>
      <c r="J38" s="11" t="s">
        <v>73</v>
      </c>
      <c r="K38" s="11" t="s">
        <v>72</v>
      </c>
      <c r="L38" s="11" t="s">
        <v>3</v>
      </c>
      <c r="M38" s="11" t="s">
        <v>70</v>
      </c>
      <c r="N38" s="11" t="s">
        <v>71</v>
      </c>
      <c r="O38" s="48" t="s">
        <v>4</v>
      </c>
      <c r="P38" s="143"/>
      <c r="Q38" s="147"/>
      <c r="R38" s="48" t="s">
        <v>51</v>
      </c>
      <c r="S38" s="53" t="s">
        <v>52</v>
      </c>
      <c r="T38" s="11" t="s">
        <v>53</v>
      </c>
      <c r="U38" s="53" t="s">
        <v>54</v>
      </c>
      <c r="V38" s="11" t="s">
        <v>2</v>
      </c>
      <c r="W38" s="11" t="s">
        <v>69</v>
      </c>
      <c r="X38" s="11" t="s">
        <v>161</v>
      </c>
      <c r="Y38" s="11" t="s">
        <v>73</v>
      </c>
      <c r="Z38" s="11" t="s">
        <v>72</v>
      </c>
      <c r="AA38" s="11" t="s">
        <v>3</v>
      </c>
      <c r="AB38" s="11" t="s">
        <v>70</v>
      </c>
      <c r="AC38" s="11" t="s">
        <v>71</v>
      </c>
      <c r="AD38" s="48" t="s">
        <v>4</v>
      </c>
    </row>
    <row r="39" spans="1:30" ht="13.5" thickBot="1">
      <c r="A39" s="2">
        <v>1</v>
      </c>
      <c r="B39" s="12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  <c r="J39" s="14">
        <v>10</v>
      </c>
      <c r="K39" s="14">
        <v>11</v>
      </c>
      <c r="L39" s="14">
        <v>12</v>
      </c>
      <c r="M39" s="14">
        <v>13</v>
      </c>
      <c r="N39" s="14">
        <v>14</v>
      </c>
      <c r="O39" s="55">
        <v>15</v>
      </c>
      <c r="P39" s="91">
        <v>1</v>
      </c>
      <c r="Q39" s="12">
        <v>2</v>
      </c>
      <c r="R39" s="14">
        <v>16</v>
      </c>
      <c r="S39" s="14">
        <v>17</v>
      </c>
      <c r="T39" s="14">
        <v>18</v>
      </c>
      <c r="U39" s="14">
        <v>19</v>
      </c>
      <c r="V39" s="14">
        <v>20</v>
      </c>
      <c r="W39" s="14">
        <v>21</v>
      </c>
      <c r="X39" s="14">
        <v>22</v>
      </c>
      <c r="Y39" s="14">
        <v>23</v>
      </c>
      <c r="Z39" s="14">
        <v>24</v>
      </c>
      <c r="AA39" s="14">
        <v>25</v>
      </c>
      <c r="AB39" s="14">
        <v>26</v>
      </c>
      <c r="AC39" s="14">
        <v>27</v>
      </c>
      <c r="AD39" s="55">
        <v>28</v>
      </c>
    </row>
    <row r="40" spans="1:30" ht="12.75">
      <c r="A40" s="36" t="s">
        <v>12</v>
      </c>
      <c r="B40" s="40"/>
      <c r="C40" s="83"/>
      <c r="D40" s="84"/>
      <c r="E40" s="83"/>
      <c r="F40" s="84"/>
      <c r="G40" s="83"/>
      <c r="H40" s="83"/>
      <c r="I40" s="83"/>
      <c r="J40" s="83"/>
      <c r="K40" s="83"/>
      <c r="L40" s="83"/>
      <c r="M40" s="83"/>
      <c r="N40" s="83"/>
      <c r="O40" s="83"/>
      <c r="P40" s="92" t="s">
        <v>12</v>
      </c>
      <c r="Q40" s="40"/>
      <c r="R40" s="38"/>
      <c r="S40" s="93"/>
      <c r="T40" s="38"/>
      <c r="U40" s="93"/>
      <c r="V40" s="38"/>
      <c r="W40" s="38"/>
      <c r="X40" s="38"/>
      <c r="Y40" s="38"/>
      <c r="Z40" s="38"/>
      <c r="AA40" s="38"/>
      <c r="AB40" s="38"/>
      <c r="AC40" s="38"/>
      <c r="AD40" s="39"/>
    </row>
    <row r="41" spans="1:30" s="17" customFormat="1" ht="19.5" customHeight="1">
      <c r="A41" s="35" t="s">
        <v>93</v>
      </c>
      <c r="B41" s="19" t="s">
        <v>60</v>
      </c>
      <c r="C41" s="56">
        <f>C42+C43+C47</f>
        <v>0</v>
      </c>
      <c r="D41" s="118"/>
      <c r="E41" s="56">
        <f>E42+E43+E47</f>
        <v>0</v>
      </c>
      <c r="F41" s="118"/>
      <c r="G41" s="56">
        <f aca="true" t="shared" si="10" ref="G41:O41">G42+G43+G47</f>
        <v>0</v>
      </c>
      <c r="H41" s="56">
        <f t="shared" si="10"/>
        <v>0</v>
      </c>
      <c r="I41" s="56">
        <f t="shared" si="10"/>
        <v>0</v>
      </c>
      <c r="J41" s="56">
        <f t="shared" si="10"/>
        <v>0</v>
      </c>
      <c r="K41" s="56">
        <f t="shared" si="10"/>
        <v>0</v>
      </c>
      <c r="L41" s="56">
        <f t="shared" si="10"/>
        <v>0</v>
      </c>
      <c r="M41" s="56">
        <f t="shared" si="10"/>
        <v>0</v>
      </c>
      <c r="N41" s="56">
        <f t="shared" si="10"/>
        <v>0</v>
      </c>
      <c r="O41" s="86">
        <f t="shared" si="10"/>
        <v>0</v>
      </c>
      <c r="P41" s="94" t="s">
        <v>93</v>
      </c>
      <c r="Q41" s="19" t="s">
        <v>60</v>
      </c>
      <c r="R41" s="56">
        <f>R42+R43+R47</f>
        <v>0</v>
      </c>
      <c r="S41" s="124"/>
      <c r="T41" s="56">
        <f>T42+T43+T47</f>
        <v>0</v>
      </c>
      <c r="U41" s="124"/>
      <c r="V41" s="56">
        <f aca="true" t="shared" si="11" ref="V41:AD41">V42+V43+V47</f>
        <v>0</v>
      </c>
      <c r="W41" s="56">
        <f t="shared" si="11"/>
        <v>0</v>
      </c>
      <c r="X41" s="56">
        <f t="shared" si="11"/>
        <v>0</v>
      </c>
      <c r="Y41" s="56">
        <f t="shared" si="11"/>
        <v>0</v>
      </c>
      <c r="Z41" s="56">
        <f t="shared" si="11"/>
        <v>0</v>
      </c>
      <c r="AA41" s="56">
        <f t="shared" si="11"/>
        <v>0</v>
      </c>
      <c r="AB41" s="56">
        <f t="shared" si="11"/>
        <v>0</v>
      </c>
      <c r="AC41" s="56">
        <f t="shared" si="11"/>
        <v>0</v>
      </c>
      <c r="AD41" s="57">
        <f t="shared" si="11"/>
        <v>0</v>
      </c>
    </row>
    <row r="42" spans="1:30" ht="33.75">
      <c r="A42" s="22" t="s">
        <v>94</v>
      </c>
      <c r="B42" s="19" t="s">
        <v>61</v>
      </c>
      <c r="C42" s="56">
        <f aca="true" t="shared" si="12" ref="C42:C64">E42+O42-D42</f>
        <v>0</v>
      </c>
      <c r="D42" s="118"/>
      <c r="E42" s="62">
        <f aca="true" t="shared" si="13" ref="E42:E64">G42+H42+I42+L42+N42+J42+K42+M42-F42</f>
        <v>0</v>
      </c>
      <c r="F42" s="118"/>
      <c r="G42" s="121"/>
      <c r="H42" s="121"/>
      <c r="I42" s="121"/>
      <c r="J42" s="121"/>
      <c r="K42" s="121"/>
      <c r="L42" s="121"/>
      <c r="M42" s="121"/>
      <c r="N42" s="121"/>
      <c r="O42" s="122"/>
      <c r="P42" s="95" t="s">
        <v>94</v>
      </c>
      <c r="Q42" s="19" t="s">
        <v>61</v>
      </c>
      <c r="R42" s="56">
        <f aca="true" t="shared" si="14" ref="R42:R64">T42+AD42-S42</f>
        <v>0</v>
      </c>
      <c r="S42" s="119"/>
      <c r="T42" s="62">
        <f aca="true" t="shared" si="15" ref="T42:T64">V42+W42+X42+AA42+AC42+Y42+Z42+AB42-U42</f>
        <v>0</v>
      </c>
      <c r="U42" s="119"/>
      <c r="V42" s="121"/>
      <c r="W42" s="121"/>
      <c r="X42" s="121"/>
      <c r="Y42" s="121"/>
      <c r="Z42" s="121"/>
      <c r="AA42" s="121"/>
      <c r="AB42" s="121"/>
      <c r="AC42" s="121"/>
      <c r="AD42" s="125"/>
    </row>
    <row r="43" spans="1:30" ht="19.5" customHeight="1">
      <c r="A43" s="21" t="s">
        <v>95</v>
      </c>
      <c r="B43" s="16" t="s">
        <v>62</v>
      </c>
      <c r="C43" s="56">
        <f t="shared" si="12"/>
        <v>0</v>
      </c>
      <c r="D43" s="118"/>
      <c r="E43" s="62">
        <f t="shared" si="13"/>
        <v>0</v>
      </c>
      <c r="F43" s="118"/>
      <c r="G43" s="60"/>
      <c r="H43" s="60"/>
      <c r="I43" s="60"/>
      <c r="J43" s="60"/>
      <c r="K43" s="60"/>
      <c r="L43" s="60"/>
      <c r="M43" s="60"/>
      <c r="N43" s="60"/>
      <c r="O43" s="87"/>
      <c r="P43" s="96" t="s">
        <v>95</v>
      </c>
      <c r="Q43" s="16" t="s">
        <v>62</v>
      </c>
      <c r="R43" s="56">
        <f t="shared" si="14"/>
        <v>0</v>
      </c>
      <c r="S43" s="119"/>
      <c r="T43" s="62">
        <f t="shared" si="15"/>
        <v>0</v>
      </c>
      <c r="U43" s="119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ht="33.75">
      <c r="A44" s="78" t="s">
        <v>98</v>
      </c>
      <c r="B44" s="16" t="s">
        <v>96</v>
      </c>
      <c r="C44" s="56">
        <f t="shared" si="12"/>
        <v>0</v>
      </c>
      <c r="D44" s="118"/>
      <c r="E44" s="62">
        <f t="shared" si="13"/>
        <v>0</v>
      </c>
      <c r="F44" s="118"/>
      <c r="G44" s="60"/>
      <c r="H44" s="60"/>
      <c r="I44" s="60"/>
      <c r="J44" s="60"/>
      <c r="K44" s="60"/>
      <c r="L44" s="60"/>
      <c r="M44" s="60"/>
      <c r="N44" s="60"/>
      <c r="O44" s="87"/>
      <c r="P44" s="97" t="s">
        <v>98</v>
      </c>
      <c r="Q44" s="16" t="s">
        <v>96</v>
      </c>
      <c r="R44" s="56">
        <f t="shared" si="14"/>
        <v>0</v>
      </c>
      <c r="S44" s="119"/>
      <c r="T44" s="62">
        <f t="shared" si="15"/>
        <v>0</v>
      </c>
      <c r="U44" s="119"/>
      <c r="V44" s="60"/>
      <c r="W44" s="60"/>
      <c r="X44" s="60"/>
      <c r="Y44" s="60"/>
      <c r="Z44" s="60"/>
      <c r="AA44" s="60"/>
      <c r="AB44" s="60"/>
      <c r="AC44" s="60"/>
      <c r="AD44" s="61"/>
    </row>
    <row r="45" spans="1:30" ht="22.5">
      <c r="A45" s="75" t="s">
        <v>85</v>
      </c>
      <c r="B45" s="16" t="s">
        <v>97</v>
      </c>
      <c r="C45" s="56">
        <f t="shared" si="12"/>
        <v>0</v>
      </c>
      <c r="D45" s="118"/>
      <c r="E45" s="62">
        <f t="shared" si="13"/>
        <v>0</v>
      </c>
      <c r="F45" s="118"/>
      <c r="G45" s="60"/>
      <c r="H45" s="60"/>
      <c r="I45" s="60"/>
      <c r="J45" s="60"/>
      <c r="K45" s="60"/>
      <c r="L45" s="60"/>
      <c r="M45" s="60"/>
      <c r="N45" s="60"/>
      <c r="O45" s="87"/>
      <c r="P45" s="98" t="s">
        <v>85</v>
      </c>
      <c r="Q45" s="16" t="s">
        <v>97</v>
      </c>
      <c r="R45" s="56">
        <f t="shared" si="14"/>
        <v>0</v>
      </c>
      <c r="S45" s="119"/>
      <c r="T45" s="62">
        <f t="shared" si="15"/>
        <v>0</v>
      </c>
      <c r="U45" s="119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ht="22.5">
      <c r="A46" s="78" t="s">
        <v>100</v>
      </c>
      <c r="B46" s="16" t="s">
        <v>99</v>
      </c>
      <c r="C46" s="56">
        <f t="shared" si="12"/>
        <v>0</v>
      </c>
      <c r="D46" s="118"/>
      <c r="E46" s="62">
        <f t="shared" si="13"/>
        <v>0</v>
      </c>
      <c r="F46" s="118"/>
      <c r="G46" s="60"/>
      <c r="H46" s="60"/>
      <c r="I46" s="60"/>
      <c r="J46" s="60"/>
      <c r="K46" s="60"/>
      <c r="L46" s="60"/>
      <c r="M46" s="60"/>
      <c r="N46" s="60"/>
      <c r="O46" s="87"/>
      <c r="P46" s="97" t="s">
        <v>100</v>
      </c>
      <c r="Q46" s="16" t="s">
        <v>99</v>
      </c>
      <c r="R46" s="56">
        <f t="shared" si="14"/>
        <v>0</v>
      </c>
      <c r="S46" s="119"/>
      <c r="T46" s="62">
        <f t="shared" si="15"/>
        <v>0</v>
      </c>
      <c r="U46" s="119"/>
      <c r="V46" s="60"/>
      <c r="W46" s="60"/>
      <c r="X46" s="60"/>
      <c r="Y46" s="60"/>
      <c r="Z46" s="60"/>
      <c r="AA46" s="60"/>
      <c r="AB46" s="60"/>
      <c r="AC46" s="60"/>
      <c r="AD46" s="61"/>
    </row>
    <row r="47" spans="1:30" s="17" customFormat="1" ht="22.5">
      <c r="A47" s="21" t="s">
        <v>103</v>
      </c>
      <c r="B47" s="16" t="s">
        <v>102</v>
      </c>
      <c r="C47" s="56">
        <f t="shared" si="12"/>
        <v>0</v>
      </c>
      <c r="D47" s="118"/>
      <c r="E47" s="62">
        <f t="shared" si="13"/>
        <v>0</v>
      </c>
      <c r="F47" s="118"/>
      <c r="G47" s="60"/>
      <c r="H47" s="60"/>
      <c r="I47" s="60"/>
      <c r="J47" s="60"/>
      <c r="K47" s="60"/>
      <c r="L47" s="60"/>
      <c r="M47" s="60"/>
      <c r="N47" s="60"/>
      <c r="O47" s="87"/>
      <c r="P47" s="96" t="s">
        <v>103</v>
      </c>
      <c r="Q47" s="16" t="s">
        <v>102</v>
      </c>
      <c r="R47" s="56">
        <f t="shared" si="14"/>
        <v>0</v>
      </c>
      <c r="S47" s="119"/>
      <c r="T47" s="62">
        <f t="shared" si="15"/>
        <v>0</v>
      </c>
      <c r="U47" s="119"/>
      <c r="V47" s="60"/>
      <c r="W47" s="60"/>
      <c r="X47" s="60"/>
      <c r="Y47" s="60"/>
      <c r="Z47" s="60"/>
      <c r="AA47" s="60"/>
      <c r="AB47" s="60"/>
      <c r="AC47" s="60"/>
      <c r="AD47" s="61"/>
    </row>
    <row r="48" spans="1:30" ht="22.5">
      <c r="A48" s="26" t="s">
        <v>101</v>
      </c>
      <c r="B48" s="19" t="s">
        <v>36</v>
      </c>
      <c r="C48" s="56">
        <f t="shared" si="12"/>
        <v>33289686.33</v>
      </c>
      <c r="D48" s="118"/>
      <c r="E48" s="62">
        <f t="shared" si="13"/>
        <v>33289686.33</v>
      </c>
      <c r="F48" s="118"/>
      <c r="G48" s="58"/>
      <c r="H48" s="58"/>
      <c r="I48" s="58"/>
      <c r="J48" s="58"/>
      <c r="K48" s="58"/>
      <c r="L48" s="58">
        <v>21571816.95</v>
      </c>
      <c r="M48" s="58">
        <v>8155318.68</v>
      </c>
      <c r="N48" s="58">
        <v>3562550.7</v>
      </c>
      <c r="O48" s="88"/>
      <c r="P48" s="99" t="s">
        <v>101</v>
      </c>
      <c r="Q48" s="19" t="s">
        <v>36</v>
      </c>
      <c r="R48" s="56">
        <f t="shared" si="14"/>
        <v>33684819.44</v>
      </c>
      <c r="S48" s="119"/>
      <c r="T48" s="62">
        <f t="shared" si="15"/>
        <v>33684819.44</v>
      </c>
      <c r="U48" s="119"/>
      <c r="V48" s="58"/>
      <c r="W48" s="58"/>
      <c r="X48" s="58"/>
      <c r="Y48" s="58"/>
      <c r="Z48" s="58"/>
      <c r="AA48" s="58">
        <v>15775421.72</v>
      </c>
      <c r="AB48" s="58">
        <v>10088437.79</v>
      </c>
      <c r="AC48" s="58">
        <v>7820959.93</v>
      </c>
      <c r="AD48" s="59"/>
    </row>
    <row r="49" spans="1:30" ht="22.5">
      <c r="A49" s="21" t="s">
        <v>163</v>
      </c>
      <c r="B49" s="16" t="s">
        <v>37</v>
      </c>
      <c r="C49" s="56">
        <f t="shared" si="12"/>
        <v>0</v>
      </c>
      <c r="D49" s="118"/>
      <c r="E49" s="62">
        <f t="shared" si="13"/>
        <v>0</v>
      </c>
      <c r="F49" s="118"/>
      <c r="G49" s="60"/>
      <c r="H49" s="60"/>
      <c r="I49" s="60"/>
      <c r="J49" s="60"/>
      <c r="K49" s="60"/>
      <c r="L49" s="60"/>
      <c r="M49" s="60"/>
      <c r="N49" s="60"/>
      <c r="O49" s="87"/>
      <c r="P49" s="96" t="s">
        <v>163</v>
      </c>
      <c r="Q49" s="16" t="s">
        <v>37</v>
      </c>
      <c r="R49" s="56">
        <f t="shared" si="14"/>
        <v>0</v>
      </c>
      <c r="S49" s="119"/>
      <c r="T49" s="62">
        <f t="shared" si="15"/>
        <v>0</v>
      </c>
      <c r="U49" s="119"/>
      <c r="V49" s="60"/>
      <c r="W49" s="60"/>
      <c r="X49" s="60"/>
      <c r="Y49" s="60"/>
      <c r="Z49" s="60"/>
      <c r="AA49" s="60"/>
      <c r="AB49" s="60"/>
      <c r="AC49" s="60"/>
      <c r="AD49" s="61"/>
    </row>
    <row r="50" spans="1:30" ht="22.5">
      <c r="A50" s="26" t="s">
        <v>105</v>
      </c>
      <c r="B50" s="16" t="s">
        <v>104</v>
      </c>
      <c r="C50" s="56">
        <f t="shared" si="12"/>
        <v>0</v>
      </c>
      <c r="D50" s="118"/>
      <c r="E50" s="62">
        <f t="shared" si="13"/>
        <v>0</v>
      </c>
      <c r="F50" s="118"/>
      <c r="G50" s="60"/>
      <c r="H50" s="60"/>
      <c r="I50" s="60"/>
      <c r="J50" s="60"/>
      <c r="K50" s="60"/>
      <c r="L50" s="60">
        <v>0</v>
      </c>
      <c r="M50" s="60"/>
      <c r="N50" s="60">
        <v>0</v>
      </c>
      <c r="O50" s="87"/>
      <c r="P50" s="99" t="s">
        <v>105</v>
      </c>
      <c r="Q50" s="16" t="s">
        <v>104</v>
      </c>
      <c r="R50" s="56">
        <f t="shared" si="14"/>
        <v>0</v>
      </c>
      <c r="S50" s="119"/>
      <c r="T50" s="62">
        <f t="shared" si="15"/>
        <v>0</v>
      </c>
      <c r="U50" s="119"/>
      <c r="V50" s="60"/>
      <c r="W50" s="60"/>
      <c r="X50" s="60"/>
      <c r="Y50" s="60"/>
      <c r="Z50" s="60"/>
      <c r="AA50" s="60">
        <v>0</v>
      </c>
      <c r="AB50" s="60">
        <v>0</v>
      </c>
      <c r="AC50" s="60">
        <v>0</v>
      </c>
      <c r="AD50" s="61"/>
    </row>
    <row r="51" spans="1:30" ht="22.5">
      <c r="A51" s="21" t="s">
        <v>164</v>
      </c>
      <c r="B51" s="16" t="s">
        <v>106</v>
      </c>
      <c r="C51" s="56">
        <f t="shared" si="12"/>
        <v>0</v>
      </c>
      <c r="D51" s="118"/>
      <c r="E51" s="62">
        <f t="shared" si="13"/>
        <v>0</v>
      </c>
      <c r="F51" s="118"/>
      <c r="G51" s="60"/>
      <c r="H51" s="60"/>
      <c r="I51" s="60"/>
      <c r="J51" s="60"/>
      <c r="K51" s="60"/>
      <c r="L51" s="60"/>
      <c r="M51" s="60"/>
      <c r="N51" s="60"/>
      <c r="O51" s="87"/>
      <c r="P51" s="96" t="s">
        <v>164</v>
      </c>
      <c r="Q51" s="16" t="s">
        <v>106</v>
      </c>
      <c r="R51" s="56">
        <f t="shared" si="14"/>
        <v>0</v>
      </c>
      <c r="S51" s="119"/>
      <c r="T51" s="62">
        <f t="shared" si="15"/>
        <v>0</v>
      </c>
      <c r="U51" s="119"/>
      <c r="V51" s="60"/>
      <c r="W51" s="60"/>
      <c r="X51" s="60"/>
      <c r="Y51" s="60"/>
      <c r="Z51" s="60"/>
      <c r="AA51" s="60"/>
      <c r="AB51" s="60"/>
      <c r="AC51" s="60"/>
      <c r="AD51" s="61"/>
    </row>
    <row r="52" spans="1:30" ht="19.5" customHeight="1">
      <c r="A52" s="26" t="s">
        <v>107</v>
      </c>
      <c r="B52" s="16" t="s">
        <v>38</v>
      </c>
      <c r="C52" s="56">
        <f t="shared" si="12"/>
        <v>0</v>
      </c>
      <c r="D52" s="118"/>
      <c r="E52" s="62">
        <f t="shared" si="13"/>
        <v>0</v>
      </c>
      <c r="F52" s="118"/>
      <c r="G52" s="60"/>
      <c r="H52" s="60"/>
      <c r="I52" s="60"/>
      <c r="J52" s="60"/>
      <c r="K52" s="60"/>
      <c r="L52" s="60">
        <v>0</v>
      </c>
      <c r="M52" s="60"/>
      <c r="N52" s="60">
        <v>0</v>
      </c>
      <c r="O52" s="87"/>
      <c r="P52" s="99" t="s">
        <v>107</v>
      </c>
      <c r="Q52" s="16" t="s">
        <v>38</v>
      </c>
      <c r="R52" s="56">
        <f t="shared" si="14"/>
        <v>0</v>
      </c>
      <c r="S52" s="119"/>
      <c r="T52" s="62">
        <f t="shared" si="15"/>
        <v>0</v>
      </c>
      <c r="U52" s="119"/>
      <c r="V52" s="60"/>
      <c r="W52" s="60"/>
      <c r="X52" s="60"/>
      <c r="Y52" s="60"/>
      <c r="Z52" s="60"/>
      <c r="AA52" s="60">
        <v>0</v>
      </c>
      <c r="AB52" s="60">
        <v>0</v>
      </c>
      <c r="AC52" s="60">
        <v>0</v>
      </c>
      <c r="AD52" s="61"/>
    </row>
    <row r="53" spans="1:30" ht="22.5">
      <c r="A53" s="21" t="s">
        <v>85</v>
      </c>
      <c r="B53" s="16" t="s">
        <v>155</v>
      </c>
      <c r="C53" s="56">
        <f t="shared" si="12"/>
        <v>0</v>
      </c>
      <c r="D53" s="118"/>
      <c r="E53" s="62">
        <f t="shared" si="13"/>
        <v>0</v>
      </c>
      <c r="F53" s="118"/>
      <c r="G53" s="60"/>
      <c r="H53" s="60"/>
      <c r="I53" s="60"/>
      <c r="J53" s="60"/>
      <c r="K53" s="60"/>
      <c r="L53" s="60"/>
      <c r="M53" s="60"/>
      <c r="N53" s="60"/>
      <c r="O53" s="87"/>
      <c r="P53" s="96" t="s">
        <v>85</v>
      </c>
      <c r="Q53" s="16" t="s">
        <v>155</v>
      </c>
      <c r="R53" s="56">
        <f t="shared" si="14"/>
        <v>0</v>
      </c>
      <c r="S53" s="119"/>
      <c r="T53" s="62">
        <f t="shared" si="15"/>
        <v>0</v>
      </c>
      <c r="U53" s="119"/>
      <c r="V53" s="60"/>
      <c r="W53" s="60"/>
      <c r="X53" s="60"/>
      <c r="Y53" s="60"/>
      <c r="Z53" s="60"/>
      <c r="AA53" s="60"/>
      <c r="AB53" s="60"/>
      <c r="AC53" s="60"/>
      <c r="AD53" s="61"/>
    </row>
    <row r="54" spans="1:30" ht="19.5" customHeight="1">
      <c r="A54" s="26" t="s">
        <v>109</v>
      </c>
      <c r="B54" s="16" t="s">
        <v>108</v>
      </c>
      <c r="C54" s="56">
        <f t="shared" si="12"/>
        <v>376615710.04</v>
      </c>
      <c r="D54" s="118"/>
      <c r="E54" s="62">
        <f t="shared" si="13"/>
        <v>376615710.04</v>
      </c>
      <c r="F54" s="118"/>
      <c r="G54" s="60"/>
      <c r="H54" s="60"/>
      <c r="I54" s="60"/>
      <c r="J54" s="60"/>
      <c r="K54" s="60"/>
      <c r="L54" s="60">
        <v>376511710.04</v>
      </c>
      <c r="M54" s="60">
        <v>101000</v>
      </c>
      <c r="N54" s="60">
        <v>3000</v>
      </c>
      <c r="O54" s="87"/>
      <c r="P54" s="99" t="s">
        <v>109</v>
      </c>
      <c r="Q54" s="16" t="s">
        <v>108</v>
      </c>
      <c r="R54" s="56">
        <f t="shared" si="14"/>
        <v>398724499.82</v>
      </c>
      <c r="S54" s="119"/>
      <c r="T54" s="62">
        <f t="shared" si="15"/>
        <v>398724499.82</v>
      </c>
      <c r="U54" s="119"/>
      <c r="V54" s="60"/>
      <c r="W54" s="60"/>
      <c r="X54" s="60"/>
      <c r="Y54" s="60"/>
      <c r="Z54" s="60"/>
      <c r="AA54" s="60">
        <v>398595499.82</v>
      </c>
      <c r="AB54" s="60">
        <v>126000</v>
      </c>
      <c r="AC54" s="60">
        <v>3000</v>
      </c>
      <c r="AD54" s="61"/>
    </row>
    <row r="55" spans="1:30" ht="22.5" customHeight="1">
      <c r="A55" s="20" t="s">
        <v>85</v>
      </c>
      <c r="B55" s="19" t="s">
        <v>110</v>
      </c>
      <c r="C55" s="56">
        <f t="shared" si="12"/>
        <v>1000</v>
      </c>
      <c r="D55" s="118"/>
      <c r="E55" s="62">
        <f t="shared" si="13"/>
        <v>1000</v>
      </c>
      <c r="F55" s="118"/>
      <c r="G55" s="58"/>
      <c r="H55" s="58"/>
      <c r="I55" s="58"/>
      <c r="J55" s="58"/>
      <c r="K55" s="58"/>
      <c r="L55" s="58"/>
      <c r="M55" s="58"/>
      <c r="N55" s="58">
        <v>1000</v>
      </c>
      <c r="O55" s="88"/>
      <c r="P55" s="100" t="s">
        <v>85</v>
      </c>
      <c r="Q55" s="19" t="s">
        <v>110</v>
      </c>
      <c r="R55" s="56">
        <f t="shared" si="14"/>
        <v>1000</v>
      </c>
      <c r="S55" s="119"/>
      <c r="T55" s="62">
        <f t="shared" si="15"/>
        <v>1000</v>
      </c>
      <c r="U55" s="119"/>
      <c r="V55" s="58"/>
      <c r="W55" s="58"/>
      <c r="X55" s="58"/>
      <c r="Y55" s="58"/>
      <c r="Z55" s="58"/>
      <c r="AA55" s="58"/>
      <c r="AB55" s="58"/>
      <c r="AC55" s="58">
        <v>1000</v>
      </c>
      <c r="AD55" s="59"/>
    </row>
    <row r="56" spans="1:30" ht="22.5">
      <c r="A56" s="26" t="s">
        <v>112</v>
      </c>
      <c r="B56" s="16" t="s">
        <v>111</v>
      </c>
      <c r="C56" s="56">
        <f t="shared" si="12"/>
        <v>13983244.52</v>
      </c>
      <c r="D56" s="121"/>
      <c r="E56" s="62">
        <f t="shared" si="13"/>
        <v>13983244.52</v>
      </c>
      <c r="F56" s="121"/>
      <c r="G56" s="60"/>
      <c r="H56" s="60"/>
      <c r="I56" s="60"/>
      <c r="J56" s="60"/>
      <c r="K56" s="60"/>
      <c r="L56" s="60">
        <v>3927933.47</v>
      </c>
      <c r="M56" s="60">
        <v>3619374.76</v>
      </c>
      <c r="N56" s="60">
        <v>6435936.29</v>
      </c>
      <c r="O56" s="87"/>
      <c r="P56" s="99" t="s">
        <v>112</v>
      </c>
      <c r="Q56" s="16" t="s">
        <v>111</v>
      </c>
      <c r="R56" s="56">
        <f t="shared" si="14"/>
        <v>13585832.73</v>
      </c>
      <c r="S56" s="126"/>
      <c r="T56" s="62">
        <f t="shared" si="15"/>
        <v>13585832.73</v>
      </c>
      <c r="U56" s="126"/>
      <c r="V56" s="60"/>
      <c r="W56" s="60"/>
      <c r="X56" s="60"/>
      <c r="Y56" s="60"/>
      <c r="Z56" s="60"/>
      <c r="AA56" s="60">
        <v>4106735.31</v>
      </c>
      <c r="AB56" s="60">
        <v>3373046.58</v>
      </c>
      <c r="AC56" s="60">
        <v>6106050.84</v>
      </c>
      <c r="AD56" s="61"/>
    </row>
    <row r="57" spans="1:30" ht="22.5">
      <c r="A57" s="20" t="s">
        <v>114</v>
      </c>
      <c r="B57" s="16" t="s">
        <v>113</v>
      </c>
      <c r="C57" s="56">
        <f t="shared" si="12"/>
        <v>0</v>
      </c>
      <c r="D57" s="121"/>
      <c r="E57" s="62">
        <f t="shared" si="13"/>
        <v>0</v>
      </c>
      <c r="F57" s="121"/>
      <c r="G57" s="60"/>
      <c r="H57" s="60"/>
      <c r="I57" s="60"/>
      <c r="J57" s="60"/>
      <c r="K57" s="60"/>
      <c r="L57" s="60"/>
      <c r="M57" s="60"/>
      <c r="N57" s="60"/>
      <c r="O57" s="87"/>
      <c r="P57" s="100" t="s">
        <v>114</v>
      </c>
      <c r="Q57" s="16" t="s">
        <v>113</v>
      </c>
      <c r="R57" s="56">
        <f t="shared" si="14"/>
        <v>0</v>
      </c>
      <c r="S57" s="126"/>
      <c r="T57" s="62">
        <f t="shared" si="15"/>
        <v>0</v>
      </c>
      <c r="U57" s="126"/>
      <c r="V57" s="60"/>
      <c r="W57" s="60"/>
      <c r="X57" s="60"/>
      <c r="Y57" s="60"/>
      <c r="Z57" s="60"/>
      <c r="AA57" s="60"/>
      <c r="AB57" s="60"/>
      <c r="AC57" s="60"/>
      <c r="AD57" s="61"/>
    </row>
    <row r="58" spans="1:30" ht="22.5">
      <c r="A58" s="26" t="s">
        <v>115</v>
      </c>
      <c r="B58" s="16" t="s">
        <v>39</v>
      </c>
      <c r="C58" s="56">
        <f t="shared" si="12"/>
        <v>485451.26</v>
      </c>
      <c r="D58" s="121"/>
      <c r="E58" s="62">
        <f t="shared" si="13"/>
        <v>485451.26</v>
      </c>
      <c r="F58" s="121"/>
      <c r="G58" s="60"/>
      <c r="H58" s="60"/>
      <c r="I58" s="60"/>
      <c r="J58" s="60"/>
      <c r="K58" s="60"/>
      <c r="L58" s="60">
        <v>24196.61</v>
      </c>
      <c r="M58" s="60">
        <v>327108.41</v>
      </c>
      <c r="N58" s="60">
        <v>134146.24</v>
      </c>
      <c r="O58" s="87"/>
      <c r="P58" s="99" t="s">
        <v>115</v>
      </c>
      <c r="Q58" s="16" t="s">
        <v>39</v>
      </c>
      <c r="R58" s="56">
        <f t="shared" si="14"/>
        <v>358463.14</v>
      </c>
      <c r="S58" s="126"/>
      <c r="T58" s="62">
        <f t="shared" si="15"/>
        <v>358463.14</v>
      </c>
      <c r="U58" s="126"/>
      <c r="V58" s="60"/>
      <c r="W58" s="60"/>
      <c r="X58" s="60"/>
      <c r="Y58" s="60"/>
      <c r="Z58" s="60"/>
      <c r="AA58" s="60">
        <v>37521.92</v>
      </c>
      <c r="AB58" s="60">
        <v>164785.62</v>
      </c>
      <c r="AC58" s="60">
        <v>156155.6</v>
      </c>
      <c r="AD58" s="61"/>
    </row>
    <row r="59" spans="1:30" ht="22.5">
      <c r="A59" s="21" t="s">
        <v>114</v>
      </c>
      <c r="B59" s="16" t="s">
        <v>116</v>
      </c>
      <c r="C59" s="56">
        <f t="shared" si="12"/>
        <v>0</v>
      </c>
      <c r="D59" s="121"/>
      <c r="E59" s="62">
        <f t="shared" si="13"/>
        <v>0</v>
      </c>
      <c r="F59" s="121"/>
      <c r="G59" s="60"/>
      <c r="H59" s="60"/>
      <c r="I59" s="60"/>
      <c r="J59" s="60"/>
      <c r="K59" s="60"/>
      <c r="L59" s="60"/>
      <c r="M59" s="60"/>
      <c r="N59" s="60"/>
      <c r="O59" s="87"/>
      <c r="P59" s="96" t="s">
        <v>114</v>
      </c>
      <c r="Q59" s="16" t="s">
        <v>116</v>
      </c>
      <c r="R59" s="56">
        <f t="shared" si="14"/>
        <v>0</v>
      </c>
      <c r="S59" s="126"/>
      <c r="T59" s="62">
        <f t="shared" si="15"/>
        <v>0</v>
      </c>
      <c r="U59" s="126"/>
      <c r="V59" s="60"/>
      <c r="W59" s="60"/>
      <c r="X59" s="60"/>
      <c r="Y59" s="60"/>
      <c r="Z59" s="60"/>
      <c r="AA59" s="60"/>
      <c r="AB59" s="60"/>
      <c r="AC59" s="60"/>
      <c r="AD59" s="61"/>
    </row>
    <row r="60" spans="1:30" s="17" customFormat="1" ht="19.5" customHeight="1">
      <c r="A60" s="26" t="s">
        <v>118</v>
      </c>
      <c r="B60" s="16" t="s">
        <v>117</v>
      </c>
      <c r="C60" s="56">
        <f t="shared" si="12"/>
        <v>0</v>
      </c>
      <c r="D60" s="118"/>
      <c r="E60" s="62">
        <f t="shared" si="13"/>
        <v>0</v>
      </c>
      <c r="F60" s="121"/>
      <c r="G60" s="60"/>
      <c r="H60" s="60"/>
      <c r="I60" s="60"/>
      <c r="J60" s="60"/>
      <c r="K60" s="60"/>
      <c r="L60" s="60"/>
      <c r="M60" s="60"/>
      <c r="N60" s="60"/>
      <c r="O60" s="87"/>
      <c r="P60" s="99" t="s">
        <v>118</v>
      </c>
      <c r="Q60" s="16" t="s">
        <v>117</v>
      </c>
      <c r="R60" s="56">
        <f t="shared" si="14"/>
        <v>0</v>
      </c>
      <c r="S60" s="119"/>
      <c r="T60" s="62">
        <f t="shared" si="15"/>
        <v>0</v>
      </c>
      <c r="U60" s="126"/>
      <c r="V60" s="60"/>
      <c r="W60" s="60"/>
      <c r="X60" s="60"/>
      <c r="Y60" s="60"/>
      <c r="Z60" s="60"/>
      <c r="AA60" s="60"/>
      <c r="AB60" s="60"/>
      <c r="AC60" s="60"/>
      <c r="AD60" s="61"/>
    </row>
    <row r="61" spans="1:30" ht="22.5">
      <c r="A61" s="22" t="s">
        <v>85</v>
      </c>
      <c r="B61" s="19" t="s">
        <v>119</v>
      </c>
      <c r="C61" s="56">
        <f t="shared" si="12"/>
        <v>0</v>
      </c>
      <c r="D61" s="118"/>
      <c r="E61" s="62">
        <f t="shared" si="13"/>
        <v>0</v>
      </c>
      <c r="F61" s="121"/>
      <c r="G61" s="58"/>
      <c r="H61" s="58"/>
      <c r="I61" s="58"/>
      <c r="J61" s="58"/>
      <c r="K61" s="58"/>
      <c r="L61" s="58"/>
      <c r="M61" s="58"/>
      <c r="N61" s="58"/>
      <c r="O61" s="88"/>
      <c r="P61" s="95" t="s">
        <v>85</v>
      </c>
      <c r="Q61" s="19" t="s">
        <v>119</v>
      </c>
      <c r="R61" s="56">
        <f t="shared" si="14"/>
        <v>0</v>
      </c>
      <c r="S61" s="119"/>
      <c r="T61" s="62">
        <f t="shared" si="15"/>
        <v>0</v>
      </c>
      <c r="U61" s="126"/>
      <c r="V61" s="58"/>
      <c r="W61" s="58"/>
      <c r="X61" s="58"/>
      <c r="Y61" s="58"/>
      <c r="Z61" s="58"/>
      <c r="AA61" s="58"/>
      <c r="AB61" s="58"/>
      <c r="AC61" s="58"/>
      <c r="AD61" s="59"/>
    </row>
    <row r="62" spans="1:30" ht="19.5" customHeight="1">
      <c r="A62" s="76" t="s">
        <v>121</v>
      </c>
      <c r="B62" s="16" t="s">
        <v>120</v>
      </c>
      <c r="C62" s="56">
        <f t="shared" si="12"/>
        <v>0</v>
      </c>
      <c r="D62" s="118"/>
      <c r="E62" s="62">
        <f t="shared" si="13"/>
        <v>0</v>
      </c>
      <c r="F62" s="118"/>
      <c r="G62" s="60"/>
      <c r="H62" s="60"/>
      <c r="I62" s="60"/>
      <c r="J62" s="60"/>
      <c r="K62" s="60"/>
      <c r="L62" s="60"/>
      <c r="M62" s="60"/>
      <c r="N62" s="60"/>
      <c r="O62" s="87"/>
      <c r="P62" s="101" t="s">
        <v>121</v>
      </c>
      <c r="Q62" s="16" t="s">
        <v>120</v>
      </c>
      <c r="R62" s="56">
        <f t="shared" si="14"/>
        <v>0</v>
      </c>
      <c r="S62" s="119"/>
      <c r="T62" s="62">
        <f t="shared" si="15"/>
        <v>0</v>
      </c>
      <c r="U62" s="119"/>
      <c r="V62" s="60"/>
      <c r="W62" s="60"/>
      <c r="X62" s="60"/>
      <c r="Y62" s="60"/>
      <c r="Z62" s="60"/>
      <c r="AA62" s="60"/>
      <c r="AB62" s="60"/>
      <c r="AC62" s="60"/>
      <c r="AD62" s="61"/>
    </row>
    <row r="63" spans="1:30" ht="22.5">
      <c r="A63" s="22" t="s">
        <v>66</v>
      </c>
      <c r="B63" s="16" t="s">
        <v>122</v>
      </c>
      <c r="C63" s="56">
        <f t="shared" si="12"/>
        <v>0</v>
      </c>
      <c r="D63" s="118"/>
      <c r="E63" s="62">
        <f t="shared" si="13"/>
        <v>0</v>
      </c>
      <c r="F63" s="118"/>
      <c r="G63" s="60"/>
      <c r="H63" s="60"/>
      <c r="I63" s="60"/>
      <c r="J63" s="60"/>
      <c r="K63" s="60"/>
      <c r="L63" s="60"/>
      <c r="M63" s="60"/>
      <c r="N63" s="60"/>
      <c r="O63" s="87"/>
      <c r="P63" s="95" t="s">
        <v>66</v>
      </c>
      <c r="Q63" s="16" t="s">
        <v>122</v>
      </c>
      <c r="R63" s="56">
        <f t="shared" si="14"/>
        <v>0</v>
      </c>
      <c r="S63" s="119"/>
      <c r="T63" s="62">
        <f t="shared" si="15"/>
        <v>0</v>
      </c>
      <c r="U63" s="119"/>
      <c r="V63" s="60"/>
      <c r="W63" s="60"/>
      <c r="X63" s="60"/>
      <c r="Y63" s="60"/>
      <c r="Z63" s="60"/>
      <c r="AA63" s="60"/>
      <c r="AB63" s="60"/>
      <c r="AC63" s="60"/>
      <c r="AD63" s="61"/>
    </row>
    <row r="64" spans="1:30" ht="19.5" customHeight="1">
      <c r="A64" s="26" t="s">
        <v>165</v>
      </c>
      <c r="B64" s="16" t="s">
        <v>40</v>
      </c>
      <c r="C64" s="56">
        <f t="shared" si="12"/>
        <v>0</v>
      </c>
      <c r="D64" s="118"/>
      <c r="E64" s="62">
        <f t="shared" si="13"/>
        <v>0</v>
      </c>
      <c r="F64" s="118"/>
      <c r="G64" s="60"/>
      <c r="H64" s="60"/>
      <c r="I64" s="60"/>
      <c r="J64" s="60"/>
      <c r="K64" s="60"/>
      <c r="L64" s="60"/>
      <c r="M64" s="60"/>
      <c r="N64" s="60"/>
      <c r="O64" s="87"/>
      <c r="P64" s="99" t="s">
        <v>165</v>
      </c>
      <c r="Q64" s="16" t="s">
        <v>40</v>
      </c>
      <c r="R64" s="56">
        <f t="shared" si="14"/>
        <v>0</v>
      </c>
      <c r="S64" s="119"/>
      <c r="T64" s="62">
        <f t="shared" si="15"/>
        <v>0</v>
      </c>
      <c r="U64" s="119"/>
      <c r="V64" s="60"/>
      <c r="W64" s="60"/>
      <c r="X64" s="60"/>
      <c r="Y64" s="60"/>
      <c r="Z64" s="60"/>
      <c r="AA64" s="60"/>
      <c r="AB64" s="60"/>
      <c r="AC64" s="60"/>
      <c r="AD64" s="61"/>
    </row>
    <row r="65" spans="1:30" s="17" customFormat="1" ht="34.5" customHeight="1">
      <c r="A65" s="47" t="s">
        <v>126</v>
      </c>
      <c r="B65" s="27" t="s">
        <v>123</v>
      </c>
      <c r="C65" s="62">
        <f aca="true" t="shared" si="16" ref="C65:O65">C41+C48+C50+C52+C54+C56+C58+C60+C62+C64</f>
        <v>424374092.15</v>
      </c>
      <c r="D65" s="62">
        <f t="shared" si="16"/>
        <v>0</v>
      </c>
      <c r="E65" s="62">
        <f t="shared" si="16"/>
        <v>424374092.15</v>
      </c>
      <c r="F65" s="62">
        <f t="shared" si="16"/>
        <v>0</v>
      </c>
      <c r="G65" s="62">
        <f t="shared" si="16"/>
        <v>0</v>
      </c>
      <c r="H65" s="62">
        <f t="shared" si="16"/>
        <v>0</v>
      </c>
      <c r="I65" s="62">
        <f t="shared" si="16"/>
        <v>0</v>
      </c>
      <c r="J65" s="62">
        <f t="shared" si="16"/>
        <v>0</v>
      </c>
      <c r="K65" s="62">
        <f t="shared" si="16"/>
        <v>0</v>
      </c>
      <c r="L65" s="62">
        <f t="shared" si="16"/>
        <v>402035657.07</v>
      </c>
      <c r="M65" s="62">
        <f t="shared" si="16"/>
        <v>12202801.85</v>
      </c>
      <c r="N65" s="62">
        <f t="shared" si="16"/>
        <v>10135633.23</v>
      </c>
      <c r="O65" s="89">
        <f t="shared" si="16"/>
        <v>0</v>
      </c>
      <c r="P65" s="102" t="s">
        <v>126</v>
      </c>
      <c r="Q65" s="27" t="s">
        <v>123</v>
      </c>
      <c r="R65" s="62">
        <f aca="true" t="shared" si="17" ref="R65:AD65">R41+R48+R50+R52+R54+R56+R58+R60+R62+R64</f>
        <v>446353615.13</v>
      </c>
      <c r="S65" s="62">
        <f t="shared" si="17"/>
        <v>0</v>
      </c>
      <c r="T65" s="62">
        <f t="shared" si="17"/>
        <v>446353615.13</v>
      </c>
      <c r="U65" s="62">
        <f t="shared" si="17"/>
        <v>0</v>
      </c>
      <c r="V65" s="62">
        <f t="shared" si="17"/>
        <v>0</v>
      </c>
      <c r="W65" s="62">
        <f t="shared" si="17"/>
        <v>0</v>
      </c>
      <c r="X65" s="62">
        <f t="shared" si="17"/>
        <v>0</v>
      </c>
      <c r="Y65" s="62">
        <f t="shared" si="17"/>
        <v>0</v>
      </c>
      <c r="Z65" s="62">
        <f t="shared" si="17"/>
        <v>0</v>
      </c>
      <c r="AA65" s="62">
        <f t="shared" si="17"/>
        <v>418515178.77</v>
      </c>
      <c r="AB65" s="62">
        <f t="shared" si="17"/>
        <v>13752269.99</v>
      </c>
      <c r="AC65" s="62">
        <f t="shared" si="17"/>
        <v>14086166.37</v>
      </c>
      <c r="AD65" s="103">
        <f t="shared" si="17"/>
        <v>0</v>
      </c>
    </row>
    <row r="66" spans="1:30" ht="19.5" customHeight="1" thickBot="1">
      <c r="A66" s="28" t="s">
        <v>125</v>
      </c>
      <c r="B66" s="29" t="s">
        <v>124</v>
      </c>
      <c r="C66" s="65">
        <f aca="true" t="shared" si="18" ref="C66:O66">C34+C65</f>
        <v>2274979291.11</v>
      </c>
      <c r="D66" s="65">
        <f t="shared" si="18"/>
        <v>0</v>
      </c>
      <c r="E66" s="65">
        <f t="shared" si="18"/>
        <v>2274979291.11</v>
      </c>
      <c r="F66" s="65">
        <f t="shared" si="18"/>
        <v>0</v>
      </c>
      <c r="G66" s="65">
        <f t="shared" si="18"/>
        <v>0</v>
      </c>
      <c r="H66" s="65">
        <f t="shared" si="18"/>
        <v>0</v>
      </c>
      <c r="I66" s="65">
        <f t="shared" si="18"/>
        <v>0</v>
      </c>
      <c r="J66" s="65">
        <f t="shared" si="18"/>
        <v>0</v>
      </c>
      <c r="K66" s="65">
        <f t="shared" si="18"/>
        <v>0</v>
      </c>
      <c r="L66" s="65">
        <f t="shared" si="18"/>
        <v>1271861642.58</v>
      </c>
      <c r="M66" s="65">
        <f t="shared" si="18"/>
        <v>711588192.43</v>
      </c>
      <c r="N66" s="65">
        <f t="shared" si="18"/>
        <v>291529456.1</v>
      </c>
      <c r="O66" s="90">
        <f t="shared" si="18"/>
        <v>0</v>
      </c>
      <c r="P66" s="104" t="s">
        <v>125</v>
      </c>
      <c r="Q66" s="29" t="s">
        <v>124</v>
      </c>
      <c r="R66" s="65">
        <f aca="true" t="shared" si="19" ref="R66:AD66">R34+R65</f>
        <v>2359539207.25</v>
      </c>
      <c r="S66" s="65">
        <f t="shared" si="19"/>
        <v>0</v>
      </c>
      <c r="T66" s="65">
        <f t="shared" si="19"/>
        <v>2359539207.25</v>
      </c>
      <c r="U66" s="65">
        <f t="shared" si="19"/>
        <v>0</v>
      </c>
      <c r="V66" s="65">
        <f t="shared" si="19"/>
        <v>0</v>
      </c>
      <c r="W66" s="65">
        <f t="shared" si="19"/>
        <v>0</v>
      </c>
      <c r="X66" s="65">
        <f t="shared" si="19"/>
        <v>0</v>
      </c>
      <c r="Y66" s="65">
        <f t="shared" si="19"/>
        <v>0</v>
      </c>
      <c r="Z66" s="65">
        <f t="shared" si="19"/>
        <v>0</v>
      </c>
      <c r="AA66" s="65">
        <f t="shared" si="19"/>
        <v>1276788201.37</v>
      </c>
      <c r="AB66" s="65">
        <f t="shared" si="19"/>
        <v>712334883.42</v>
      </c>
      <c r="AC66" s="65">
        <f t="shared" si="19"/>
        <v>370416122.46</v>
      </c>
      <c r="AD66" s="66">
        <f t="shared" si="19"/>
        <v>0</v>
      </c>
    </row>
    <row r="67" spans="1:30" ht="12.75">
      <c r="A67" s="32"/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2"/>
      <c r="Q67" s="33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0" ht="12.75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5" t="s">
        <v>127</v>
      </c>
      <c r="P68" s="32"/>
      <c r="Q68" s="33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25" t="s">
        <v>159</v>
      </c>
    </row>
    <row r="69" spans="1:30" ht="12.75" customHeight="1">
      <c r="A69" s="143" t="s">
        <v>17</v>
      </c>
      <c r="B69" s="147" t="s">
        <v>1</v>
      </c>
      <c r="C69" s="146" t="s">
        <v>64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3" t="s">
        <v>17</v>
      </c>
      <c r="Q69" s="147" t="s">
        <v>1</v>
      </c>
      <c r="R69" s="145" t="s">
        <v>55</v>
      </c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</row>
    <row r="70" spans="1:30" ht="101.25">
      <c r="A70" s="143"/>
      <c r="B70" s="147"/>
      <c r="C70" s="48" t="s">
        <v>51</v>
      </c>
      <c r="D70" s="53" t="s">
        <v>52</v>
      </c>
      <c r="E70" s="11" t="s">
        <v>53</v>
      </c>
      <c r="F70" s="53" t="s">
        <v>54</v>
      </c>
      <c r="G70" s="11" t="s">
        <v>2</v>
      </c>
      <c r="H70" s="11" t="s">
        <v>69</v>
      </c>
      <c r="I70" s="11" t="s">
        <v>161</v>
      </c>
      <c r="J70" s="11" t="s">
        <v>73</v>
      </c>
      <c r="K70" s="11" t="s">
        <v>72</v>
      </c>
      <c r="L70" s="11" t="s">
        <v>3</v>
      </c>
      <c r="M70" s="11" t="s">
        <v>70</v>
      </c>
      <c r="N70" s="11" t="s">
        <v>71</v>
      </c>
      <c r="O70" s="48" t="s">
        <v>4</v>
      </c>
      <c r="P70" s="143"/>
      <c r="Q70" s="147"/>
      <c r="R70" s="48" t="s">
        <v>51</v>
      </c>
      <c r="S70" s="53" t="s">
        <v>52</v>
      </c>
      <c r="T70" s="11" t="s">
        <v>53</v>
      </c>
      <c r="U70" s="53" t="s">
        <v>54</v>
      </c>
      <c r="V70" s="11" t="s">
        <v>2</v>
      </c>
      <c r="W70" s="11" t="s">
        <v>69</v>
      </c>
      <c r="X70" s="11" t="s">
        <v>161</v>
      </c>
      <c r="Y70" s="11" t="s">
        <v>73</v>
      </c>
      <c r="Z70" s="11" t="s">
        <v>72</v>
      </c>
      <c r="AA70" s="11" t="s">
        <v>3</v>
      </c>
      <c r="AB70" s="11" t="s">
        <v>70</v>
      </c>
      <c r="AC70" s="11" t="s">
        <v>71</v>
      </c>
      <c r="AD70" s="48" t="s">
        <v>4</v>
      </c>
    </row>
    <row r="71" spans="1:30" ht="13.5" thickBot="1">
      <c r="A71" s="2">
        <v>1</v>
      </c>
      <c r="B71" s="13">
        <v>2</v>
      </c>
      <c r="C71" s="14">
        <v>3</v>
      </c>
      <c r="D71" s="14">
        <v>4</v>
      </c>
      <c r="E71" s="14">
        <v>5</v>
      </c>
      <c r="F71" s="14">
        <v>6</v>
      </c>
      <c r="G71" s="14">
        <v>7</v>
      </c>
      <c r="H71" s="14">
        <v>8</v>
      </c>
      <c r="I71" s="14">
        <v>9</v>
      </c>
      <c r="J71" s="14">
        <v>10</v>
      </c>
      <c r="K71" s="14">
        <v>11</v>
      </c>
      <c r="L71" s="14">
        <v>12</v>
      </c>
      <c r="M71" s="14">
        <v>13</v>
      </c>
      <c r="N71" s="14">
        <v>14</v>
      </c>
      <c r="O71" s="55">
        <v>15</v>
      </c>
      <c r="P71" s="91">
        <v>1</v>
      </c>
      <c r="Q71" s="12">
        <v>2</v>
      </c>
      <c r="R71" s="14">
        <v>16</v>
      </c>
      <c r="S71" s="14">
        <v>17</v>
      </c>
      <c r="T71" s="14">
        <v>18</v>
      </c>
      <c r="U71" s="14">
        <v>19</v>
      </c>
      <c r="V71" s="14">
        <v>20</v>
      </c>
      <c r="W71" s="14">
        <v>21</v>
      </c>
      <c r="X71" s="14">
        <v>22</v>
      </c>
      <c r="Y71" s="14">
        <v>23</v>
      </c>
      <c r="Z71" s="14">
        <v>24</v>
      </c>
      <c r="AA71" s="14">
        <v>25</v>
      </c>
      <c r="AB71" s="14">
        <v>26</v>
      </c>
      <c r="AC71" s="14">
        <v>27</v>
      </c>
      <c r="AD71" s="55">
        <v>28</v>
      </c>
    </row>
    <row r="72" spans="1:30" ht="12.75">
      <c r="A72" s="42" t="s">
        <v>13</v>
      </c>
      <c r="B72" s="3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105"/>
      <c r="P72" s="108" t="s">
        <v>13</v>
      </c>
      <c r="Q72" s="37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5"/>
    </row>
    <row r="73" spans="1:30" ht="22.5">
      <c r="A73" s="43" t="s">
        <v>128</v>
      </c>
      <c r="B73" s="19" t="s">
        <v>41</v>
      </c>
      <c r="C73" s="56">
        <f>E73+O73-D73</f>
        <v>5333000</v>
      </c>
      <c r="D73" s="118"/>
      <c r="E73" s="56">
        <f>G73+H73+I73+L73+N73+J73+K73+M73-F73</f>
        <v>5333000</v>
      </c>
      <c r="F73" s="121"/>
      <c r="G73" s="58"/>
      <c r="H73" s="58"/>
      <c r="I73" s="58"/>
      <c r="J73" s="58"/>
      <c r="K73" s="58"/>
      <c r="L73" s="58">
        <v>5333000</v>
      </c>
      <c r="M73" s="58"/>
      <c r="N73" s="58"/>
      <c r="O73" s="88"/>
      <c r="P73" s="109" t="s">
        <v>128</v>
      </c>
      <c r="Q73" s="19" t="s">
        <v>41</v>
      </c>
      <c r="R73" s="56">
        <f>T73+AD73-S73</f>
        <v>5308200</v>
      </c>
      <c r="S73" s="118"/>
      <c r="T73" s="56">
        <f>V73+W73+X73+AA73+AC73+Y73+Z73+AB73-U73</f>
        <v>5308200</v>
      </c>
      <c r="U73" s="121"/>
      <c r="V73" s="58"/>
      <c r="W73" s="58"/>
      <c r="X73" s="58"/>
      <c r="Y73" s="58"/>
      <c r="Z73" s="58"/>
      <c r="AA73" s="58">
        <v>5308200</v>
      </c>
      <c r="AB73" s="58"/>
      <c r="AC73" s="58"/>
      <c r="AD73" s="59"/>
    </row>
    <row r="74" spans="1:30" ht="22.5">
      <c r="A74" s="20" t="s">
        <v>85</v>
      </c>
      <c r="B74" s="19" t="s">
        <v>129</v>
      </c>
      <c r="C74" s="56">
        <f>E74+O74-D74</f>
        <v>1423200</v>
      </c>
      <c r="D74" s="118"/>
      <c r="E74" s="62">
        <f>G74+H74+I74+L74+N74+J74+K74+M74-F74</f>
        <v>1423200</v>
      </c>
      <c r="F74" s="121"/>
      <c r="G74" s="58"/>
      <c r="H74" s="58"/>
      <c r="I74" s="58"/>
      <c r="J74" s="58"/>
      <c r="K74" s="58"/>
      <c r="L74" s="58">
        <v>1423200</v>
      </c>
      <c r="M74" s="58"/>
      <c r="N74" s="58"/>
      <c r="O74" s="88"/>
      <c r="P74" s="100" t="s">
        <v>85</v>
      </c>
      <c r="Q74" s="19" t="s">
        <v>129</v>
      </c>
      <c r="R74" s="56">
        <f>T74+AD74-S74</f>
        <v>3943200</v>
      </c>
      <c r="S74" s="118"/>
      <c r="T74" s="62">
        <f>V74+W74+X74+AA74+AC74+Y74+Z74+AB74-U74</f>
        <v>3943200</v>
      </c>
      <c r="U74" s="121"/>
      <c r="V74" s="58"/>
      <c r="W74" s="58"/>
      <c r="X74" s="58"/>
      <c r="Y74" s="58"/>
      <c r="Z74" s="58"/>
      <c r="AA74" s="58">
        <v>3943200</v>
      </c>
      <c r="AB74" s="58"/>
      <c r="AC74" s="58"/>
      <c r="AD74" s="59"/>
    </row>
    <row r="75" spans="1:30" ht="22.5">
      <c r="A75" s="26" t="s">
        <v>130</v>
      </c>
      <c r="B75" s="16" t="s">
        <v>42</v>
      </c>
      <c r="C75" s="56">
        <f>E75+O75-D75</f>
        <v>31728.73</v>
      </c>
      <c r="D75" s="121"/>
      <c r="E75" s="62">
        <f>G75+H75+I75+L75+N75+J75+K75+M75-F75</f>
        <v>31728.73</v>
      </c>
      <c r="F75" s="121"/>
      <c r="G75" s="60"/>
      <c r="H75" s="60"/>
      <c r="I75" s="60"/>
      <c r="J75" s="60"/>
      <c r="K75" s="60"/>
      <c r="L75" s="60"/>
      <c r="M75" s="60"/>
      <c r="N75" s="60">
        <v>31728.73</v>
      </c>
      <c r="O75" s="87"/>
      <c r="P75" s="99" t="s">
        <v>130</v>
      </c>
      <c r="Q75" s="16" t="s">
        <v>42</v>
      </c>
      <c r="R75" s="56">
        <f>T75+AD75-S75</f>
        <v>406889.96</v>
      </c>
      <c r="S75" s="121"/>
      <c r="T75" s="62">
        <f>V75+W75+X75+AA75+AC75+Y75+Z75+AB75-U75</f>
        <v>406889.96</v>
      </c>
      <c r="U75" s="121"/>
      <c r="V75" s="60"/>
      <c r="W75" s="60"/>
      <c r="X75" s="60"/>
      <c r="Y75" s="60"/>
      <c r="Z75" s="60"/>
      <c r="AA75" s="60"/>
      <c r="AB75" s="60"/>
      <c r="AC75" s="60">
        <v>406889.96</v>
      </c>
      <c r="AD75" s="61"/>
    </row>
    <row r="76" spans="1:30" ht="22.5">
      <c r="A76" s="21" t="s">
        <v>131</v>
      </c>
      <c r="B76" s="16" t="s">
        <v>132</v>
      </c>
      <c r="C76" s="56">
        <f>E76+O76-D76</f>
        <v>0</v>
      </c>
      <c r="D76" s="118"/>
      <c r="E76" s="62">
        <f>G76+H76+I76+L76+N76+J76+K76+M76-F76</f>
        <v>0</v>
      </c>
      <c r="F76" s="121"/>
      <c r="G76" s="60"/>
      <c r="H76" s="60"/>
      <c r="I76" s="60"/>
      <c r="J76" s="60"/>
      <c r="K76" s="60"/>
      <c r="L76" s="60"/>
      <c r="M76" s="60"/>
      <c r="N76" s="60"/>
      <c r="O76" s="87"/>
      <c r="P76" s="96" t="s">
        <v>131</v>
      </c>
      <c r="Q76" s="16" t="s">
        <v>132</v>
      </c>
      <c r="R76" s="56">
        <f>T76+AD76-S76</f>
        <v>0</v>
      </c>
      <c r="S76" s="118"/>
      <c r="T76" s="62">
        <f>V76+W76+X76+AA76+AC76+Y76+Z76+AB76-U76</f>
        <v>0</v>
      </c>
      <c r="U76" s="121"/>
      <c r="V76" s="60"/>
      <c r="W76" s="60"/>
      <c r="X76" s="60"/>
      <c r="Y76" s="60"/>
      <c r="Z76" s="60"/>
      <c r="AA76" s="60"/>
      <c r="AB76" s="60"/>
      <c r="AC76" s="60"/>
      <c r="AD76" s="61"/>
    </row>
    <row r="77" spans="1:30" ht="19.5" customHeight="1">
      <c r="A77" s="26" t="s">
        <v>14</v>
      </c>
      <c r="B77" s="16" t="s">
        <v>133</v>
      </c>
      <c r="C77" s="56">
        <f>E77+O77-D77</f>
        <v>589025.29</v>
      </c>
      <c r="D77" s="121"/>
      <c r="E77" s="62">
        <f>G77+H77+I77+L77+N77+J77+K77+M77-F77</f>
        <v>589025.29</v>
      </c>
      <c r="F77" s="121"/>
      <c r="G77" s="60"/>
      <c r="H77" s="60"/>
      <c r="I77" s="60"/>
      <c r="J77" s="60"/>
      <c r="K77" s="60"/>
      <c r="L77" s="60">
        <v>583973.17</v>
      </c>
      <c r="M77" s="60"/>
      <c r="N77" s="60">
        <v>5052.12</v>
      </c>
      <c r="O77" s="87"/>
      <c r="P77" s="99" t="s">
        <v>14</v>
      </c>
      <c r="Q77" s="16" t="s">
        <v>133</v>
      </c>
      <c r="R77" s="56">
        <f>T77+AD77-S77</f>
        <v>1164253.74</v>
      </c>
      <c r="S77" s="121"/>
      <c r="T77" s="62">
        <f>V77+W77+X77+AA77+AC77+Y77+Z77+AB77-U77</f>
        <v>1164253.74</v>
      </c>
      <c r="U77" s="121"/>
      <c r="V77" s="60"/>
      <c r="W77" s="60"/>
      <c r="X77" s="60"/>
      <c r="Y77" s="60"/>
      <c r="Z77" s="60"/>
      <c r="AA77" s="60">
        <v>580379.45</v>
      </c>
      <c r="AB77" s="60">
        <v>563910.68</v>
      </c>
      <c r="AC77" s="60">
        <v>19963.61</v>
      </c>
      <c r="AD77" s="61"/>
    </row>
    <row r="78" spans="1:30" ht="19.5" customHeight="1">
      <c r="A78" s="26" t="s">
        <v>135</v>
      </c>
      <c r="B78" s="16" t="s">
        <v>134</v>
      </c>
      <c r="C78" s="79">
        <f>C79+C80+C81+C82</f>
        <v>0</v>
      </c>
      <c r="D78" s="118"/>
      <c r="E78" s="79">
        <f>E79+E80+E81+E82</f>
        <v>0</v>
      </c>
      <c r="F78" s="118"/>
      <c r="G78" s="79">
        <f aca="true" t="shared" si="20" ref="G78:O78">G79+G80+G81+G82</f>
        <v>0</v>
      </c>
      <c r="H78" s="79">
        <f t="shared" si="20"/>
        <v>0</v>
      </c>
      <c r="I78" s="79">
        <f t="shared" si="20"/>
        <v>0</v>
      </c>
      <c r="J78" s="79">
        <f t="shared" si="20"/>
        <v>0</v>
      </c>
      <c r="K78" s="79">
        <f t="shared" si="20"/>
        <v>0</v>
      </c>
      <c r="L78" s="79">
        <f t="shared" si="20"/>
        <v>0</v>
      </c>
      <c r="M78" s="79">
        <f t="shared" si="20"/>
        <v>0</v>
      </c>
      <c r="N78" s="79">
        <f t="shared" si="20"/>
        <v>0</v>
      </c>
      <c r="O78" s="106">
        <f t="shared" si="20"/>
        <v>0</v>
      </c>
      <c r="P78" s="99" t="s">
        <v>135</v>
      </c>
      <c r="Q78" s="16" t="s">
        <v>134</v>
      </c>
      <c r="R78" s="79">
        <f>R79+R80+R81+R82</f>
        <v>0</v>
      </c>
      <c r="S78" s="118"/>
      <c r="T78" s="79">
        <f>T79+T80+T81+T82</f>
        <v>0</v>
      </c>
      <c r="U78" s="118"/>
      <c r="V78" s="79">
        <f aca="true" t="shared" si="21" ref="V78:AD78">V79+V80+V81+V82</f>
        <v>0</v>
      </c>
      <c r="W78" s="79">
        <f t="shared" si="21"/>
        <v>0</v>
      </c>
      <c r="X78" s="79">
        <f t="shared" si="21"/>
        <v>0</v>
      </c>
      <c r="Y78" s="79">
        <f t="shared" si="21"/>
        <v>0</v>
      </c>
      <c r="Z78" s="79">
        <f t="shared" si="21"/>
        <v>0</v>
      </c>
      <c r="AA78" s="79">
        <f t="shared" si="21"/>
        <v>0</v>
      </c>
      <c r="AB78" s="79">
        <f t="shared" si="21"/>
        <v>0</v>
      </c>
      <c r="AC78" s="79">
        <f t="shared" si="21"/>
        <v>0</v>
      </c>
      <c r="AD78" s="110">
        <f t="shared" si="21"/>
        <v>0</v>
      </c>
    </row>
    <row r="79" spans="1:30" s="17" customFormat="1" ht="33.75">
      <c r="A79" s="21" t="s">
        <v>137</v>
      </c>
      <c r="B79" s="16" t="s">
        <v>136</v>
      </c>
      <c r="C79" s="56">
        <f aca="true" t="shared" si="22" ref="C79:C86">E79+O79-D79</f>
        <v>0</v>
      </c>
      <c r="D79" s="118"/>
      <c r="E79" s="62">
        <f aca="true" t="shared" si="23" ref="E79:E86">G79+H79+I79+L79+N79+J79+K79+M79-F79</f>
        <v>0</v>
      </c>
      <c r="F79" s="118"/>
      <c r="G79" s="58"/>
      <c r="H79" s="58"/>
      <c r="I79" s="58"/>
      <c r="J79" s="58"/>
      <c r="K79" s="58"/>
      <c r="L79" s="58"/>
      <c r="M79" s="58"/>
      <c r="N79" s="58"/>
      <c r="O79" s="88"/>
      <c r="P79" s="96" t="s">
        <v>137</v>
      </c>
      <c r="Q79" s="16" t="s">
        <v>136</v>
      </c>
      <c r="R79" s="56">
        <f aca="true" t="shared" si="24" ref="R79:R86">T79+AD79-S79</f>
        <v>0</v>
      </c>
      <c r="S79" s="118"/>
      <c r="T79" s="62">
        <f aca="true" t="shared" si="25" ref="T79:T86">V79+W79+X79+AA79+AC79+Y79+Z79+AB79-U79</f>
        <v>0</v>
      </c>
      <c r="U79" s="118"/>
      <c r="V79" s="58"/>
      <c r="W79" s="58"/>
      <c r="X79" s="58"/>
      <c r="Y79" s="58"/>
      <c r="Z79" s="58"/>
      <c r="AA79" s="58"/>
      <c r="AB79" s="58"/>
      <c r="AC79" s="58"/>
      <c r="AD79" s="59"/>
    </row>
    <row r="80" spans="1:30" ht="20.25" customHeight="1">
      <c r="A80" s="20" t="s">
        <v>141</v>
      </c>
      <c r="B80" s="16" t="s">
        <v>138</v>
      </c>
      <c r="C80" s="56">
        <f t="shared" si="22"/>
        <v>0</v>
      </c>
      <c r="D80" s="118"/>
      <c r="E80" s="62">
        <f t="shared" si="23"/>
        <v>0</v>
      </c>
      <c r="F80" s="118"/>
      <c r="G80" s="58"/>
      <c r="H80" s="58"/>
      <c r="I80" s="58"/>
      <c r="J80" s="58"/>
      <c r="K80" s="58"/>
      <c r="L80" s="58"/>
      <c r="M80" s="58"/>
      <c r="N80" s="58"/>
      <c r="O80" s="88"/>
      <c r="P80" s="100" t="s">
        <v>141</v>
      </c>
      <c r="Q80" s="16" t="s">
        <v>138</v>
      </c>
      <c r="R80" s="56">
        <f t="shared" si="24"/>
        <v>0</v>
      </c>
      <c r="S80" s="118"/>
      <c r="T80" s="62">
        <f t="shared" si="25"/>
        <v>0</v>
      </c>
      <c r="U80" s="118"/>
      <c r="V80" s="58"/>
      <c r="W80" s="58"/>
      <c r="X80" s="58"/>
      <c r="Y80" s="58"/>
      <c r="Z80" s="58"/>
      <c r="AA80" s="58"/>
      <c r="AB80" s="58"/>
      <c r="AC80" s="58"/>
      <c r="AD80" s="59"/>
    </row>
    <row r="81" spans="1:30" ht="20.25" customHeight="1">
      <c r="A81" s="21" t="s">
        <v>142</v>
      </c>
      <c r="B81" s="16" t="s">
        <v>139</v>
      </c>
      <c r="C81" s="56">
        <f t="shared" si="22"/>
        <v>0</v>
      </c>
      <c r="D81" s="118"/>
      <c r="E81" s="62">
        <f t="shared" si="23"/>
        <v>0</v>
      </c>
      <c r="F81" s="118"/>
      <c r="G81" s="60"/>
      <c r="H81" s="60"/>
      <c r="I81" s="60"/>
      <c r="J81" s="60"/>
      <c r="K81" s="60"/>
      <c r="L81" s="60"/>
      <c r="M81" s="60"/>
      <c r="N81" s="60"/>
      <c r="O81" s="87"/>
      <c r="P81" s="96" t="s">
        <v>142</v>
      </c>
      <c r="Q81" s="16" t="s">
        <v>139</v>
      </c>
      <c r="R81" s="56">
        <f t="shared" si="24"/>
        <v>0</v>
      </c>
      <c r="S81" s="118"/>
      <c r="T81" s="62">
        <f t="shared" si="25"/>
        <v>0</v>
      </c>
      <c r="U81" s="118"/>
      <c r="V81" s="60"/>
      <c r="W81" s="60"/>
      <c r="X81" s="60"/>
      <c r="Y81" s="60"/>
      <c r="Z81" s="60"/>
      <c r="AA81" s="60"/>
      <c r="AB81" s="60"/>
      <c r="AC81" s="60"/>
      <c r="AD81" s="61"/>
    </row>
    <row r="82" spans="1:30" ht="20.25" customHeight="1">
      <c r="A82" s="21" t="s">
        <v>143</v>
      </c>
      <c r="B82" s="16" t="s">
        <v>140</v>
      </c>
      <c r="C82" s="56">
        <f t="shared" si="22"/>
        <v>0</v>
      </c>
      <c r="D82" s="118"/>
      <c r="E82" s="62">
        <f t="shared" si="23"/>
        <v>0</v>
      </c>
      <c r="F82" s="118"/>
      <c r="G82" s="60"/>
      <c r="H82" s="60"/>
      <c r="I82" s="60"/>
      <c r="J82" s="60"/>
      <c r="K82" s="60"/>
      <c r="L82" s="60"/>
      <c r="M82" s="60"/>
      <c r="N82" s="60"/>
      <c r="O82" s="87"/>
      <c r="P82" s="96" t="s">
        <v>143</v>
      </c>
      <c r="Q82" s="16" t="s">
        <v>140</v>
      </c>
      <c r="R82" s="56">
        <f t="shared" si="24"/>
        <v>0</v>
      </c>
      <c r="S82" s="118"/>
      <c r="T82" s="62">
        <f t="shared" si="25"/>
        <v>0</v>
      </c>
      <c r="U82" s="118"/>
      <c r="V82" s="60"/>
      <c r="W82" s="60"/>
      <c r="X82" s="60"/>
      <c r="Y82" s="60"/>
      <c r="Z82" s="60"/>
      <c r="AA82" s="60"/>
      <c r="AB82" s="60"/>
      <c r="AC82" s="60"/>
      <c r="AD82" s="61"/>
    </row>
    <row r="83" spans="1:30" ht="22.5">
      <c r="A83" s="72" t="s">
        <v>144</v>
      </c>
      <c r="B83" s="16" t="s">
        <v>43</v>
      </c>
      <c r="C83" s="56">
        <f t="shared" si="22"/>
        <v>4742758.74</v>
      </c>
      <c r="D83" s="121"/>
      <c r="E83" s="62">
        <f t="shared" si="23"/>
        <v>4742758.74</v>
      </c>
      <c r="F83" s="121"/>
      <c r="G83" s="60"/>
      <c r="H83" s="60"/>
      <c r="I83" s="60"/>
      <c r="J83" s="60"/>
      <c r="K83" s="60"/>
      <c r="L83" s="60">
        <v>2637.32</v>
      </c>
      <c r="M83" s="60">
        <v>1816526.95</v>
      </c>
      <c r="N83" s="60">
        <v>2923594.47</v>
      </c>
      <c r="O83" s="87"/>
      <c r="P83" s="111" t="s">
        <v>144</v>
      </c>
      <c r="Q83" s="16" t="s">
        <v>43</v>
      </c>
      <c r="R83" s="56">
        <f t="shared" si="24"/>
        <v>5808887.76</v>
      </c>
      <c r="S83" s="121"/>
      <c r="T83" s="62">
        <f t="shared" si="25"/>
        <v>5808887.76</v>
      </c>
      <c r="U83" s="121"/>
      <c r="V83" s="60"/>
      <c r="W83" s="60"/>
      <c r="X83" s="60"/>
      <c r="Y83" s="60"/>
      <c r="Z83" s="60"/>
      <c r="AA83" s="60">
        <v>2637.32</v>
      </c>
      <c r="AB83" s="60">
        <v>1459529.4</v>
      </c>
      <c r="AC83" s="60">
        <v>4346721.04</v>
      </c>
      <c r="AD83" s="61"/>
    </row>
    <row r="84" spans="1:30" ht="24.75" customHeight="1">
      <c r="A84" s="21" t="s">
        <v>131</v>
      </c>
      <c r="B84" s="16" t="s">
        <v>63</v>
      </c>
      <c r="C84" s="56">
        <f t="shared" si="22"/>
        <v>0</v>
      </c>
      <c r="D84" s="121"/>
      <c r="E84" s="62">
        <f t="shared" si="23"/>
        <v>0</v>
      </c>
      <c r="F84" s="121"/>
      <c r="G84" s="60"/>
      <c r="H84" s="60"/>
      <c r="I84" s="60"/>
      <c r="J84" s="60"/>
      <c r="K84" s="60"/>
      <c r="L84" s="60"/>
      <c r="M84" s="60"/>
      <c r="N84" s="60"/>
      <c r="O84" s="87"/>
      <c r="P84" s="96" t="s">
        <v>131</v>
      </c>
      <c r="Q84" s="16" t="s">
        <v>63</v>
      </c>
      <c r="R84" s="56">
        <f t="shared" si="24"/>
        <v>0</v>
      </c>
      <c r="S84" s="121"/>
      <c r="T84" s="62">
        <f t="shared" si="25"/>
        <v>0</v>
      </c>
      <c r="U84" s="121"/>
      <c r="V84" s="60"/>
      <c r="W84" s="60"/>
      <c r="X84" s="60"/>
      <c r="Y84" s="60"/>
      <c r="Z84" s="60"/>
      <c r="AA84" s="60"/>
      <c r="AB84" s="60"/>
      <c r="AC84" s="60"/>
      <c r="AD84" s="61"/>
    </row>
    <row r="85" spans="1:30" ht="20.25" customHeight="1">
      <c r="A85" s="26" t="s">
        <v>146</v>
      </c>
      <c r="B85" s="16" t="s">
        <v>44</v>
      </c>
      <c r="C85" s="56">
        <f t="shared" si="22"/>
        <v>0</v>
      </c>
      <c r="D85" s="121"/>
      <c r="E85" s="62">
        <f t="shared" si="23"/>
        <v>0</v>
      </c>
      <c r="F85" s="121"/>
      <c r="G85" s="60"/>
      <c r="H85" s="60"/>
      <c r="I85" s="60"/>
      <c r="J85" s="60"/>
      <c r="K85" s="60"/>
      <c r="L85" s="60"/>
      <c r="M85" s="60"/>
      <c r="N85" s="60"/>
      <c r="O85" s="87"/>
      <c r="P85" s="99" t="s">
        <v>146</v>
      </c>
      <c r="Q85" s="16" t="s">
        <v>44</v>
      </c>
      <c r="R85" s="56">
        <f t="shared" si="24"/>
        <v>0</v>
      </c>
      <c r="S85" s="121"/>
      <c r="T85" s="62">
        <f t="shared" si="25"/>
        <v>0</v>
      </c>
      <c r="U85" s="121"/>
      <c r="V85" s="60"/>
      <c r="W85" s="60"/>
      <c r="X85" s="60"/>
      <c r="Y85" s="60"/>
      <c r="Z85" s="60"/>
      <c r="AA85" s="60"/>
      <c r="AB85" s="60"/>
      <c r="AC85" s="60"/>
      <c r="AD85" s="61"/>
    </row>
    <row r="86" spans="1:30" s="17" customFormat="1" ht="20.25" customHeight="1">
      <c r="A86" s="26" t="s">
        <v>147</v>
      </c>
      <c r="B86" s="16" t="s">
        <v>145</v>
      </c>
      <c r="C86" s="56">
        <f t="shared" si="22"/>
        <v>1038005.47</v>
      </c>
      <c r="D86" s="118"/>
      <c r="E86" s="62">
        <f t="shared" si="23"/>
        <v>1038005.47</v>
      </c>
      <c r="F86" s="118"/>
      <c r="G86" s="60"/>
      <c r="H86" s="60"/>
      <c r="I86" s="60"/>
      <c r="J86" s="60"/>
      <c r="K86" s="60"/>
      <c r="L86" s="60">
        <v>869410.06</v>
      </c>
      <c r="M86" s="60"/>
      <c r="N86" s="60">
        <v>168595.41</v>
      </c>
      <c r="O86" s="87"/>
      <c r="P86" s="99" t="s">
        <v>147</v>
      </c>
      <c r="Q86" s="16" t="s">
        <v>145</v>
      </c>
      <c r="R86" s="56">
        <f t="shared" si="24"/>
        <v>1454543.57</v>
      </c>
      <c r="S86" s="118"/>
      <c r="T86" s="62">
        <f t="shared" si="25"/>
        <v>1454543.57</v>
      </c>
      <c r="U86" s="118"/>
      <c r="V86" s="60"/>
      <c r="W86" s="60"/>
      <c r="X86" s="60"/>
      <c r="Y86" s="60"/>
      <c r="Z86" s="60"/>
      <c r="AA86" s="60">
        <v>1245865.35</v>
      </c>
      <c r="AB86" s="60"/>
      <c r="AC86" s="60">
        <v>208678.22</v>
      </c>
      <c r="AD86" s="61"/>
    </row>
    <row r="87" spans="1:30" s="17" customFormat="1" ht="22.5">
      <c r="A87" s="30" t="s">
        <v>149</v>
      </c>
      <c r="B87" s="31" t="s">
        <v>148</v>
      </c>
      <c r="C87" s="115">
        <f aca="true" t="shared" si="26" ref="C87:O87">C73+C75+C77+C78+C83+C85+C86</f>
        <v>11734518.23</v>
      </c>
      <c r="D87" s="115">
        <f t="shared" si="26"/>
        <v>0</v>
      </c>
      <c r="E87" s="115">
        <f t="shared" si="26"/>
        <v>11734518.23</v>
      </c>
      <c r="F87" s="115">
        <f t="shared" si="26"/>
        <v>0</v>
      </c>
      <c r="G87" s="115">
        <f t="shared" si="26"/>
        <v>0</v>
      </c>
      <c r="H87" s="115">
        <f t="shared" si="26"/>
        <v>0</v>
      </c>
      <c r="I87" s="115">
        <f t="shared" si="26"/>
        <v>0</v>
      </c>
      <c r="J87" s="115">
        <f t="shared" si="26"/>
        <v>0</v>
      </c>
      <c r="K87" s="115">
        <f t="shared" si="26"/>
        <v>0</v>
      </c>
      <c r="L87" s="115">
        <f t="shared" si="26"/>
        <v>6789020.55</v>
      </c>
      <c r="M87" s="115">
        <f t="shared" si="26"/>
        <v>1816526.95</v>
      </c>
      <c r="N87" s="115">
        <f t="shared" si="26"/>
        <v>3128970.73</v>
      </c>
      <c r="O87" s="120">
        <f t="shared" si="26"/>
        <v>0</v>
      </c>
      <c r="P87" s="112" t="s">
        <v>149</v>
      </c>
      <c r="Q87" s="31" t="s">
        <v>148</v>
      </c>
      <c r="R87" s="115">
        <f aca="true" t="shared" si="27" ref="R87:AD87">R73+R75+R77+R78+R83+R85+R86</f>
        <v>14142775.03</v>
      </c>
      <c r="S87" s="115">
        <f t="shared" si="27"/>
        <v>0</v>
      </c>
      <c r="T87" s="115">
        <f t="shared" si="27"/>
        <v>14142775.03</v>
      </c>
      <c r="U87" s="115">
        <f t="shared" si="27"/>
        <v>0</v>
      </c>
      <c r="V87" s="115">
        <f t="shared" si="27"/>
        <v>0</v>
      </c>
      <c r="W87" s="115">
        <f t="shared" si="27"/>
        <v>0</v>
      </c>
      <c r="X87" s="115">
        <f t="shared" si="27"/>
        <v>0</v>
      </c>
      <c r="Y87" s="115">
        <f t="shared" si="27"/>
        <v>0</v>
      </c>
      <c r="Z87" s="115">
        <f t="shared" si="27"/>
        <v>0</v>
      </c>
      <c r="AA87" s="115">
        <f t="shared" si="27"/>
        <v>7137082.12</v>
      </c>
      <c r="AB87" s="115">
        <f t="shared" si="27"/>
        <v>2023440.08</v>
      </c>
      <c r="AC87" s="115">
        <f t="shared" si="27"/>
        <v>4982252.83</v>
      </c>
      <c r="AD87" s="123">
        <f t="shared" si="27"/>
        <v>0</v>
      </c>
    </row>
    <row r="88" spans="1:30" ht="12.75">
      <c r="A88" s="36" t="s">
        <v>15</v>
      </c>
      <c r="B88" s="4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107"/>
      <c r="P88" s="113" t="s">
        <v>15</v>
      </c>
      <c r="Q88" s="46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8"/>
    </row>
    <row r="89" spans="1:30" s="17" customFormat="1" ht="19.5" customHeight="1">
      <c r="A89" s="41" t="s">
        <v>150</v>
      </c>
      <c r="B89" s="19" t="s">
        <v>151</v>
      </c>
      <c r="C89" s="56">
        <f>C90+C91</f>
        <v>2263244772.88</v>
      </c>
      <c r="D89" s="118"/>
      <c r="E89" s="56">
        <f>E90+E91</f>
        <v>2263244772.88</v>
      </c>
      <c r="F89" s="118"/>
      <c r="G89" s="56">
        <f aca="true" t="shared" si="28" ref="G89:O89">G90+G91</f>
        <v>0</v>
      </c>
      <c r="H89" s="56">
        <f t="shared" si="28"/>
        <v>0</v>
      </c>
      <c r="I89" s="56">
        <f t="shared" si="28"/>
        <v>0</v>
      </c>
      <c r="J89" s="56">
        <f t="shared" si="28"/>
        <v>0</v>
      </c>
      <c r="K89" s="56">
        <f t="shared" si="28"/>
        <v>0</v>
      </c>
      <c r="L89" s="56">
        <f t="shared" si="28"/>
        <v>1265072622.03</v>
      </c>
      <c r="M89" s="56">
        <f t="shared" si="28"/>
        <v>709771665.48</v>
      </c>
      <c r="N89" s="56">
        <f t="shared" si="28"/>
        <v>288400485.37</v>
      </c>
      <c r="O89" s="86">
        <f t="shared" si="28"/>
        <v>0</v>
      </c>
      <c r="P89" s="114" t="s">
        <v>150</v>
      </c>
      <c r="Q89" s="19" t="s">
        <v>151</v>
      </c>
      <c r="R89" s="56">
        <f>R90+R91</f>
        <v>2345396432.22</v>
      </c>
      <c r="S89" s="118"/>
      <c r="T89" s="56">
        <f>T90+T91</f>
        <v>2345396432.22</v>
      </c>
      <c r="U89" s="118"/>
      <c r="V89" s="56">
        <f aca="true" t="shared" si="29" ref="V89:AD89">V90+V91</f>
        <v>0</v>
      </c>
      <c r="W89" s="56">
        <f t="shared" si="29"/>
        <v>0</v>
      </c>
      <c r="X89" s="56">
        <f t="shared" si="29"/>
        <v>0</v>
      </c>
      <c r="Y89" s="56">
        <f t="shared" si="29"/>
        <v>0</v>
      </c>
      <c r="Z89" s="56">
        <f t="shared" si="29"/>
        <v>0</v>
      </c>
      <c r="AA89" s="56">
        <f t="shared" si="29"/>
        <v>1269651119.25</v>
      </c>
      <c r="AB89" s="56">
        <f t="shared" si="29"/>
        <v>710311443.34</v>
      </c>
      <c r="AC89" s="56">
        <f t="shared" si="29"/>
        <v>365433869.63</v>
      </c>
      <c r="AD89" s="57">
        <f t="shared" si="29"/>
        <v>0</v>
      </c>
    </row>
    <row r="90" spans="1:30" ht="19.5" customHeight="1">
      <c r="A90" s="26" t="s">
        <v>152</v>
      </c>
      <c r="B90" s="16" t="s">
        <v>67</v>
      </c>
      <c r="C90" s="56">
        <f>E90+O90-D90</f>
        <v>2229955086.55</v>
      </c>
      <c r="D90" s="118"/>
      <c r="E90" s="62">
        <f>G90+H90+I90+L90+N90+J90+K90+M90-F90</f>
        <v>2229955086.55</v>
      </c>
      <c r="F90" s="118"/>
      <c r="G90" s="60"/>
      <c r="H90" s="60"/>
      <c r="I90" s="60"/>
      <c r="J90" s="60"/>
      <c r="K90" s="60"/>
      <c r="L90" s="60">
        <v>1243500805.08</v>
      </c>
      <c r="M90" s="60">
        <v>701616346.8</v>
      </c>
      <c r="N90" s="60">
        <v>284837934.67</v>
      </c>
      <c r="O90" s="87"/>
      <c r="P90" s="99" t="s">
        <v>152</v>
      </c>
      <c r="Q90" s="16" t="s">
        <v>67</v>
      </c>
      <c r="R90" s="56">
        <f>T90+AD90-S90</f>
        <v>2311711612.78</v>
      </c>
      <c r="S90" s="118"/>
      <c r="T90" s="62">
        <f>V90+W90+X90+AA90+AC90+Y90+Z90+AB90-U90</f>
        <v>2311711612.78</v>
      </c>
      <c r="U90" s="118"/>
      <c r="V90" s="60"/>
      <c r="W90" s="60"/>
      <c r="X90" s="60"/>
      <c r="Y90" s="60"/>
      <c r="Z90" s="60"/>
      <c r="AA90" s="60">
        <v>1253875697.53</v>
      </c>
      <c r="AB90" s="60">
        <v>700223005.55</v>
      </c>
      <c r="AC90" s="60">
        <v>357612909.7</v>
      </c>
      <c r="AD90" s="61"/>
    </row>
    <row r="91" spans="1:30" ht="19.5" customHeight="1">
      <c r="A91" s="26" t="s">
        <v>16</v>
      </c>
      <c r="B91" s="16" t="s">
        <v>68</v>
      </c>
      <c r="C91" s="56">
        <f>E91+O91-D91</f>
        <v>33289686.33</v>
      </c>
      <c r="D91" s="118"/>
      <c r="E91" s="62">
        <f>G91+H91+I91+L91+N91+J91+K91+M91-F91</f>
        <v>33289686.33</v>
      </c>
      <c r="F91" s="118"/>
      <c r="G91" s="60"/>
      <c r="H91" s="60"/>
      <c r="I91" s="60"/>
      <c r="J91" s="60"/>
      <c r="K91" s="60"/>
      <c r="L91" s="60">
        <v>21571816.95</v>
      </c>
      <c r="M91" s="60">
        <v>8155318.68</v>
      </c>
      <c r="N91" s="60">
        <v>3562550.7</v>
      </c>
      <c r="O91" s="87"/>
      <c r="P91" s="99" t="s">
        <v>16</v>
      </c>
      <c r="Q91" s="16" t="s">
        <v>68</v>
      </c>
      <c r="R91" s="56">
        <f>T91+AD91-S91</f>
        <v>33684819.44</v>
      </c>
      <c r="S91" s="118"/>
      <c r="T91" s="62">
        <f>V91+W91+X91+AA91+AC91+Y91+Z91+AB91-U91</f>
        <v>33684819.44</v>
      </c>
      <c r="U91" s="118"/>
      <c r="V91" s="60"/>
      <c r="W91" s="60"/>
      <c r="X91" s="60"/>
      <c r="Y91" s="60"/>
      <c r="Z91" s="60"/>
      <c r="AA91" s="60">
        <v>15775421.72</v>
      </c>
      <c r="AB91" s="60">
        <v>10088437.79</v>
      </c>
      <c r="AC91" s="60">
        <v>7820959.93</v>
      </c>
      <c r="AD91" s="61"/>
    </row>
    <row r="92" spans="1:30" ht="19.5" customHeight="1" thickBot="1">
      <c r="A92" s="28" t="s">
        <v>153</v>
      </c>
      <c r="B92" s="29" t="s">
        <v>154</v>
      </c>
      <c r="C92" s="65">
        <f aca="true" t="shared" si="30" ref="C92:O92">C87+C89</f>
        <v>2274979291.11</v>
      </c>
      <c r="D92" s="65">
        <f t="shared" si="30"/>
        <v>0</v>
      </c>
      <c r="E92" s="65">
        <f t="shared" si="30"/>
        <v>2274979291.11</v>
      </c>
      <c r="F92" s="65">
        <f t="shared" si="30"/>
        <v>0</v>
      </c>
      <c r="G92" s="65">
        <f t="shared" si="30"/>
        <v>0</v>
      </c>
      <c r="H92" s="65">
        <f t="shared" si="30"/>
        <v>0</v>
      </c>
      <c r="I92" s="65">
        <f t="shared" si="30"/>
        <v>0</v>
      </c>
      <c r="J92" s="65">
        <f t="shared" si="30"/>
        <v>0</v>
      </c>
      <c r="K92" s="65">
        <f t="shared" si="30"/>
        <v>0</v>
      </c>
      <c r="L92" s="65">
        <f t="shared" si="30"/>
        <v>1271861642.58</v>
      </c>
      <c r="M92" s="65">
        <f t="shared" si="30"/>
        <v>711588192.43</v>
      </c>
      <c r="N92" s="65">
        <f t="shared" si="30"/>
        <v>291529456.1</v>
      </c>
      <c r="O92" s="90">
        <f t="shared" si="30"/>
        <v>0</v>
      </c>
      <c r="P92" s="104" t="s">
        <v>153</v>
      </c>
      <c r="Q92" s="29" t="s">
        <v>154</v>
      </c>
      <c r="R92" s="65">
        <f aca="true" t="shared" si="31" ref="R92:AD92">R87+R89</f>
        <v>2359539207.25</v>
      </c>
      <c r="S92" s="65">
        <f t="shared" si="31"/>
        <v>0</v>
      </c>
      <c r="T92" s="65">
        <f t="shared" si="31"/>
        <v>2359539207.25</v>
      </c>
      <c r="U92" s="65">
        <f t="shared" si="31"/>
        <v>0</v>
      </c>
      <c r="V92" s="65">
        <f t="shared" si="31"/>
        <v>0</v>
      </c>
      <c r="W92" s="65">
        <f t="shared" si="31"/>
        <v>0</v>
      </c>
      <c r="X92" s="65">
        <f t="shared" si="31"/>
        <v>0</v>
      </c>
      <c r="Y92" s="65">
        <f t="shared" si="31"/>
        <v>0</v>
      </c>
      <c r="Z92" s="65">
        <f t="shared" si="31"/>
        <v>0</v>
      </c>
      <c r="AA92" s="65">
        <f t="shared" si="31"/>
        <v>1276788201.37</v>
      </c>
      <c r="AB92" s="65">
        <f t="shared" si="31"/>
        <v>712334883.42</v>
      </c>
      <c r="AC92" s="65">
        <f t="shared" si="31"/>
        <v>370416122.46</v>
      </c>
      <c r="AD92" s="66">
        <f t="shared" si="31"/>
        <v>0</v>
      </c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6" ht="12.75">
      <c r="B94" s="17"/>
      <c r="C94" s="17"/>
      <c r="D94" s="17"/>
      <c r="E94" s="17"/>
      <c r="F94" s="17"/>
      <c r="P94" s="77" t="s">
        <v>156</v>
      </c>
    </row>
    <row r="95" spans="16:21" ht="17.25" customHeight="1" thickBot="1">
      <c r="P95" s="150" t="s">
        <v>157</v>
      </c>
      <c r="Q95" s="150"/>
      <c r="R95" s="150"/>
      <c r="S95" s="150"/>
      <c r="T95" s="150"/>
      <c r="U95" s="150"/>
    </row>
    <row r="96" spans="4:9" ht="42.75" customHeight="1" thickBot="1" thickTop="1">
      <c r="D96" s="155"/>
      <c r="E96" s="151"/>
      <c r="F96" s="151"/>
      <c r="G96" s="153" t="s">
        <v>166</v>
      </c>
      <c r="H96" s="153"/>
      <c r="I96" s="154"/>
    </row>
    <row r="97" spans="4:9" ht="3.75" customHeight="1" thickBot="1" thickTop="1">
      <c r="D97" s="151"/>
      <c r="E97" s="151"/>
      <c r="F97" s="151"/>
      <c r="G97" s="152"/>
      <c r="H97" s="152"/>
      <c r="I97" s="152"/>
    </row>
    <row r="98" spans="4:9" ht="13.5" thickTop="1">
      <c r="D98" s="139" t="s">
        <v>167</v>
      </c>
      <c r="E98" s="140"/>
      <c r="F98" s="140"/>
      <c r="G98" s="141" t="s">
        <v>189</v>
      </c>
      <c r="H98" s="141"/>
      <c r="I98" s="142"/>
    </row>
    <row r="99" spans="4:9" ht="12.75">
      <c r="D99" s="133" t="s">
        <v>168</v>
      </c>
      <c r="E99" s="134"/>
      <c r="F99" s="134"/>
      <c r="G99" s="135">
        <v>44629</v>
      </c>
      <c r="H99" s="135"/>
      <c r="I99" s="136"/>
    </row>
    <row r="100" spans="4:9" ht="12.75">
      <c r="D100" s="133" t="s">
        <v>169</v>
      </c>
      <c r="E100" s="134"/>
      <c r="F100" s="134"/>
      <c r="G100" s="137" t="s">
        <v>191</v>
      </c>
      <c r="H100" s="137"/>
      <c r="I100" s="138"/>
    </row>
    <row r="101" spans="4:9" ht="12.75">
      <c r="D101" s="133" t="s">
        <v>170</v>
      </c>
      <c r="E101" s="134"/>
      <c r="F101" s="134"/>
      <c r="G101" s="137" t="s">
        <v>188</v>
      </c>
      <c r="H101" s="137"/>
      <c r="I101" s="138"/>
    </row>
    <row r="102" spans="4:9" ht="12.75">
      <c r="D102" s="133" t="s">
        <v>171</v>
      </c>
      <c r="E102" s="134"/>
      <c r="F102" s="134"/>
      <c r="G102" s="137" t="s">
        <v>187</v>
      </c>
      <c r="H102" s="137"/>
      <c r="I102" s="138"/>
    </row>
    <row r="103" spans="4:9" ht="12.75">
      <c r="D103" s="133" t="s">
        <v>172</v>
      </c>
      <c r="E103" s="134"/>
      <c r="F103" s="134"/>
      <c r="G103" s="135">
        <v>44232</v>
      </c>
      <c r="H103" s="135"/>
      <c r="I103" s="136"/>
    </row>
    <row r="104" spans="4:9" ht="12.75">
      <c r="D104" s="133" t="s">
        <v>173</v>
      </c>
      <c r="E104" s="134"/>
      <c r="F104" s="134"/>
      <c r="G104" s="135">
        <v>44686</v>
      </c>
      <c r="H104" s="135"/>
      <c r="I104" s="136"/>
    </row>
    <row r="105" spans="4:9" ht="12.75">
      <c r="D105" s="133" t="s">
        <v>174</v>
      </c>
      <c r="E105" s="134"/>
      <c r="F105" s="134"/>
      <c r="G105" s="137" t="s">
        <v>190</v>
      </c>
      <c r="H105" s="137"/>
      <c r="I105" s="138"/>
    </row>
    <row r="106" spans="4:9" ht="13.5" thickBot="1">
      <c r="D106" s="127" t="s">
        <v>175</v>
      </c>
      <c r="E106" s="128"/>
      <c r="F106" s="128"/>
      <c r="G106" s="129"/>
      <c r="H106" s="129"/>
      <c r="I106" s="130"/>
    </row>
    <row r="107" spans="4:9" ht="16.5" thickBot="1" thickTop="1">
      <c r="D107" s="131"/>
      <c r="E107" s="131"/>
      <c r="F107" s="131"/>
      <c r="G107" s="132"/>
      <c r="H107" s="132"/>
      <c r="I107" s="132"/>
    </row>
    <row r="108" spans="4:9" ht="13.5" thickTop="1">
      <c r="D108" s="139" t="s">
        <v>167</v>
      </c>
      <c r="E108" s="140"/>
      <c r="F108" s="140"/>
      <c r="G108" s="141" t="s">
        <v>193</v>
      </c>
      <c r="H108" s="141"/>
      <c r="I108" s="142"/>
    </row>
    <row r="109" spans="4:9" ht="12.75">
      <c r="D109" s="133" t="s">
        <v>168</v>
      </c>
      <c r="E109" s="134"/>
      <c r="F109" s="134"/>
      <c r="G109" s="135">
        <v>44629</v>
      </c>
      <c r="H109" s="135"/>
      <c r="I109" s="136"/>
    </row>
    <row r="110" spans="4:9" ht="12.75">
      <c r="D110" s="133" t="s">
        <v>169</v>
      </c>
      <c r="E110" s="134"/>
      <c r="F110" s="134"/>
      <c r="G110" s="137" t="s">
        <v>195</v>
      </c>
      <c r="H110" s="137"/>
      <c r="I110" s="138"/>
    </row>
    <row r="111" spans="4:9" ht="12.75">
      <c r="D111" s="133" t="s">
        <v>170</v>
      </c>
      <c r="E111" s="134"/>
      <c r="F111" s="134"/>
      <c r="G111" s="137" t="s">
        <v>188</v>
      </c>
      <c r="H111" s="137"/>
      <c r="I111" s="138"/>
    </row>
    <row r="112" spans="4:9" ht="12.75">
      <c r="D112" s="133" t="s">
        <v>171</v>
      </c>
      <c r="E112" s="134"/>
      <c r="F112" s="134"/>
      <c r="G112" s="137" t="s">
        <v>192</v>
      </c>
      <c r="H112" s="137"/>
      <c r="I112" s="138"/>
    </row>
    <row r="113" spans="4:9" ht="12.75">
      <c r="D113" s="133" t="s">
        <v>172</v>
      </c>
      <c r="E113" s="134"/>
      <c r="F113" s="134"/>
      <c r="G113" s="135">
        <v>44467</v>
      </c>
      <c r="H113" s="135"/>
      <c r="I113" s="136"/>
    </row>
    <row r="114" spans="4:9" ht="12.75">
      <c r="D114" s="133" t="s">
        <v>173</v>
      </c>
      <c r="E114" s="134"/>
      <c r="F114" s="134"/>
      <c r="G114" s="135">
        <v>44923</v>
      </c>
      <c r="H114" s="135"/>
      <c r="I114" s="136"/>
    </row>
    <row r="115" spans="4:9" ht="12.75">
      <c r="D115" s="133" t="s">
        <v>174</v>
      </c>
      <c r="E115" s="134"/>
      <c r="F115" s="134"/>
      <c r="G115" s="137" t="s">
        <v>194</v>
      </c>
      <c r="H115" s="137"/>
      <c r="I115" s="138"/>
    </row>
    <row r="116" spans="4:9" ht="13.5" thickBot="1">
      <c r="D116" s="127" t="s">
        <v>175</v>
      </c>
      <c r="E116" s="128"/>
      <c r="F116" s="128"/>
      <c r="G116" s="129"/>
      <c r="H116" s="129"/>
      <c r="I116" s="130"/>
    </row>
    <row r="117" spans="4:9" ht="15.75" thickTop="1">
      <c r="D117" s="131"/>
      <c r="E117" s="131"/>
      <c r="F117" s="131"/>
      <c r="G117" s="132"/>
      <c r="H117" s="132"/>
      <c r="I117" s="132"/>
    </row>
    <row r="118" ht="12.75"/>
    <row r="119" ht="12.75"/>
    <row r="120" ht="12.75"/>
    <row r="121" ht="12.75"/>
    <row r="122" ht="12.75"/>
    <row r="123" ht="12.75"/>
    <row r="148" ht="12.75"/>
  </sheetData>
  <sheetProtection/>
  <mergeCells count="68">
    <mergeCell ref="D97:F97"/>
    <mergeCell ref="G97:I97"/>
    <mergeCell ref="G96:I96"/>
    <mergeCell ref="D96:F96"/>
    <mergeCell ref="P95:U95"/>
    <mergeCell ref="A69:A70"/>
    <mergeCell ref="B69:B70"/>
    <mergeCell ref="C69:O69"/>
    <mergeCell ref="Q37:Q38"/>
    <mergeCell ref="Q69:Q70"/>
    <mergeCell ref="A37:A38"/>
    <mergeCell ref="Q11:Q12"/>
    <mergeCell ref="P11:P12"/>
    <mergeCell ref="B1:L1"/>
    <mergeCell ref="B2:L2"/>
    <mergeCell ref="B5:L5"/>
    <mergeCell ref="B7:L7"/>
    <mergeCell ref="C11:O11"/>
    <mergeCell ref="A11:A12"/>
    <mergeCell ref="E4:G4"/>
    <mergeCell ref="R69:AD69"/>
    <mergeCell ref="P69:P70"/>
    <mergeCell ref="B37:B38"/>
    <mergeCell ref="C37:O37"/>
    <mergeCell ref="P37:P38"/>
    <mergeCell ref="R37:AD37"/>
    <mergeCell ref="B11:B12"/>
    <mergeCell ref="R11:AD11"/>
    <mergeCell ref="D98:F98"/>
    <mergeCell ref="G98:I98"/>
    <mergeCell ref="D99:F99"/>
    <mergeCell ref="G99:I99"/>
    <mergeCell ref="D100:F100"/>
    <mergeCell ref="G100:I100"/>
    <mergeCell ref="D101:F101"/>
    <mergeCell ref="G101:I101"/>
    <mergeCell ref="D102:F102"/>
    <mergeCell ref="G102:I102"/>
    <mergeCell ref="D103:F103"/>
    <mergeCell ref="G103:I103"/>
    <mergeCell ref="D104:F104"/>
    <mergeCell ref="G104:I104"/>
    <mergeCell ref="D105:F105"/>
    <mergeCell ref="G105:I105"/>
    <mergeCell ref="D106:F106"/>
    <mergeCell ref="G106:I106"/>
    <mergeCell ref="D107:F107"/>
    <mergeCell ref="G107:I107"/>
    <mergeCell ref="D108:F108"/>
    <mergeCell ref="G108:I108"/>
    <mergeCell ref="D109:F109"/>
    <mergeCell ref="G109:I109"/>
    <mergeCell ref="D110:F110"/>
    <mergeCell ref="G110:I110"/>
    <mergeCell ref="D111:F111"/>
    <mergeCell ref="G111:I111"/>
    <mergeCell ref="D112:F112"/>
    <mergeCell ref="G112:I112"/>
    <mergeCell ref="D116:F116"/>
    <mergeCell ref="G116:I116"/>
    <mergeCell ref="D117:F117"/>
    <mergeCell ref="G117:I117"/>
    <mergeCell ref="D113:F113"/>
    <mergeCell ref="G113:I113"/>
    <mergeCell ref="D114:F114"/>
    <mergeCell ref="G114:I114"/>
    <mergeCell ref="D115:F115"/>
    <mergeCell ref="G115:I115"/>
  </mergeCells>
  <printOptions/>
  <pageMargins left="0.35433070866141736" right="0.35433070866141736" top="0.3937007874015748" bottom="0.3937007874015748" header="0.5118110236220472" footer="0.5118110236220472"/>
  <pageSetup blackAndWhite="1" fitToHeight="4" fitToWidth="2" horizontalDpi="300" verticalDpi="300" orientation="landscape" pageOrder="overThenDown" paperSize="9" scale="55" r:id="rId2"/>
  <rowBreaks count="2" manualBreakCount="2">
    <brk id="35" max="255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User</cp:lastModifiedBy>
  <cp:lastPrinted>2011-04-12T08:47:07Z</cp:lastPrinted>
  <dcterms:created xsi:type="dcterms:W3CDTF">2008-08-08T09:22:32Z</dcterms:created>
  <dcterms:modified xsi:type="dcterms:W3CDTF">2022-05-12T11:17:46Z</dcterms:modified>
  <cp:category/>
  <cp:version/>
  <cp:contentType/>
  <cp:contentStatus/>
</cp:coreProperties>
</file>