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1840" windowHeight="11565" activeTab="0"/>
  </bookViews>
  <sheets>
    <sheet name="областной бюджет" sheetId="1" r:id="rId1"/>
  </sheets>
  <definedNames>
    <definedName name="Z_063AE13D_91A5_45F5_BEAA_B2B1E5C8D2B8_.wvu.FilterData" localSheetId="0" hidden="1">'областной бюджет'!$K$3:$L$3</definedName>
    <definedName name="Z_08011D77_CDFD_48E8_8C81_1DBCAFC26A33_.wvu.FilterData" localSheetId="0" hidden="1">'областной бюджет'!$K$3:$L$3</definedName>
    <definedName name="Z_1747D93C_E1F5_4B5D_B551_B80CEFD29EB3_.wvu.FilterData" localSheetId="0" hidden="1">'областной бюджет'!$K$3:$L$3</definedName>
    <definedName name="Z_1D5960EF_89A3_44C3_8078_9B1ED612E17E_.wvu.Cols" localSheetId="0" hidden="1">'областной бюджет'!$F:$F,'областной бюджет'!$H:$H,'областной бюджет'!$J:$J</definedName>
    <definedName name="Z_1D5960EF_89A3_44C3_8078_9B1ED612E17E_.wvu.FilterData" localSheetId="0" hidden="1">'областной бюджет'!$K$3:$L$3</definedName>
    <definedName name="Z_1D5960EF_89A3_44C3_8078_9B1ED612E17E_.wvu.PrintArea" localSheetId="0" hidden="1">'областной бюджет'!$B$1:$J$40</definedName>
    <definedName name="Z_1D5960EF_89A3_44C3_8078_9B1ED612E17E_.wvu.PrintTitles" localSheetId="0" hidden="1">'областной бюджет'!$3:$3</definedName>
    <definedName name="Z_1F11C883_44DD_4400_9CEA_1907326EDFC2_.wvu.FilterData" localSheetId="0" hidden="1">'областной бюджет'!$K$3:$L$3</definedName>
    <definedName name="Z_1F11C883_44DD_4400_9CEA_1907326EDFC2_.wvu.PrintArea" localSheetId="0" hidden="1">'областной бюджет'!$B$1:$F$40</definedName>
    <definedName name="Z_1F11C883_44DD_4400_9CEA_1907326EDFC2_.wvu.PrintTitles" localSheetId="0" hidden="1">'областной бюджет'!$3:$3</definedName>
    <definedName name="Z_1F11C883_44DD_4400_9CEA_1907326EDFC2_.wvu.Rows" localSheetId="0" hidden="1">'областной бюджет'!#REF!,'областной бюджет'!#REF!,'областной бюджет'!#REF!,'областной бюджет'!#REF!,'областной бюджет'!#REF!,'областной бюджет'!#REF!,'областной бюджет'!#REF!,'областной бюджет'!#REF!,'областной бюджет'!$23:$23,'областной бюджет'!#REF!</definedName>
    <definedName name="Z_2573332D_E6F8_42A9_934F_4BBEEF03E2E0_.wvu.FilterData" localSheetId="0" hidden="1">'областной бюджет'!$K$3:$L$3</definedName>
    <definedName name="Z_2573332D_E6F8_42A9_934F_4BBEEF03E2E0_.wvu.PrintArea" localSheetId="0" hidden="1">'областной бюджет'!$B$1:$J$40</definedName>
    <definedName name="Z_2573332D_E6F8_42A9_934F_4BBEEF03E2E0_.wvu.PrintTitles" localSheetId="0" hidden="1">'областной бюджет'!$3:$3</definedName>
    <definedName name="Z_2573332D_E6F8_42A9_934F_4BBEEF03E2E0_.wvu.Rows" localSheetId="0" hidden="1">'областной бюджет'!#REF!</definedName>
    <definedName name="Z_48E797CC_FED7_4F85_AFEE_3D0E345ED7C5_.wvu.FilterData" localSheetId="0" hidden="1">'областной бюджет'!$K$3:$L$3</definedName>
    <definedName name="Z_48E797CC_FED7_4F85_AFEE_3D0E345ED7C5_.wvu.PrintArea" localSheetId="0" hidden="1">'областной бюджет'!$A$1:$J$40</definedName>
    <definedName name="Z_48E797CC_FED7_4F85_AFEE_3D0E345ED7C5_.wvu.PrintTitles" localSheetId="0" hidden="1">'областной бюджет'!$3:$3</definedName>
    <definedName name="Z_494D6E76_5DC0_40AF_8DC1_0E634CE3D6F4_.wvu.FilterData" localSheetId="0" hidden="1">'областной бюджет'!$K$3:$L$3</definedName>
    <definedName name="Z_494D6E76_5DC0_40AF_8DC1_0E634CE3D6F4_.wvu.PrintArea" localSheetId="0" hidden="1">'областной бюджет'!$A$1:$J$40</definedName>
    <definedName name="Z_494D6E76_5DC0_40AF_8DC1_0E634CE3D6F4_.wvu.PrintTitles" localSheetId="0" hidden="1">'областной бюджет'!$3:$3</definedName>
    <definedName name="Z_502BD8CD_B61D_462E_9176_48DC6ADED9F9_.wvu.FilterData" localSheetId="0" hidden="1">'областной бюджет'!$K$3:$L$3</definedName>
    <definedName name="Z_502BD8CD_B61D_462E_9176_48DC6ADED9F9_.wvu.PrintArea" localSheetId="0" hidden="1">'областной бюджет'!$B$1:$J$40</definedName>
    <definedName name="Z_502BD8CD_B61D_462E_9176_48DC6ADED9F9_.wvu.PrintTitles" localSheetId="0" hidden="1">'областной бюджет'!$3:$3</definedName>
    <definedName name="Z_51A2CDF1_DA14_4C31_93BE_CD4FDD6C2C67_.wvu.FilterData" localSheetId="0" hidden="1">'областной бюджет'!$K$3:$L$3</definedName>
    <definedName name="Z_51A2CDF1_DA14_4C31_93BE_CD4FDD6C2C67_.wvu.PrintArea" localSheetId="0" hidden="1">'областной бюджет'!$B$1:$F$40</definedName>
    <definedName name="Z_51A2CDF1_DA14_4C31_93BE_CD4FDD6C2C67_.wvu.PrintTitles" localSheetId="0" hidden="1">'областной бюджет'!$3:$3</definedName>
    <definedName name="Z_5C917979_841A_4E9B_AE24_953E5A0EA137_.wvu.PrintTitles" localSheetId="0" hidden="1">'областной бюджет'!$3:$3</definedName>
    <definedName name="Z_5C917979_841A_4E9B_AE24_953E5A0EA137_.wvu.Rows" localSheetId="0" hidden="1">'областной бюджет'!#REF!,'областной бюджет'!#REF!,'областной бюджет'!#REF!,'областной бюджет'!#REF!,'областной бюджет'!#REF!,'областной бюджет'!#REF!</definedName>
    <definedName name="Z_6A60B850_B0F4_466A_AB68_46F805A4AB9A_.wvu.FilterData" localSheetId="0" hidden="1">'областной бюджет'!$K$3:$L$3</definedName>
    <definedName name="Z_6A60B850_B0F4_466A_AB68_46F805A4AB9A_.wvu.PrintArea" localSheetId="0" hidden="1">'областной бюджет'!$B$1:$J$41</definedName>
    <definedName name="Z_6A890DCD_8AA4_488C_AE62_8775A318FC55_.wvu.FilterData" localSheetId="0" hidden="1">'областной бюджет'!$K$3:$L$3</definedName>
    <definedName name="Z_6A890DCD_8AA4_488C_AE62_8775A318FC55_.wvu.PrintArea" localSheetId="0" hidden="1">'областной бюджет'!$B$1:$F$40</definedName>
    <definedName name="Z_6A890DCD_8AA4_488C_AE62_8775A318FC55_.wvu.PrintTitles" localSheetId="0" hidden="1">'областной бюджет'!$3:$3</definedName>
    <definedName name="Z_83FCC0C8_CAFD_4D13_9F16_60FA7885C586_.wvu.FilterData" localSheetId="0" hidden="1">'областной бюджет'!$K$3:$L$3</definedName>
    <definedName name="Z_83FCC0C8_CAFD_4D13_9F16_60FA7885C586_.wvu.PrintArea" localSheetId="0" hidden="1">'областной бюджет'!$B$1:$F$40</definedName>
    <definedName name="Z_83FCC0C8_CAFD_4D13_9F16_60FA7885C586_.wvu.PrintTitles" localSheetId="0" hidden="1">'областной бюджет'!$3:$3</definedName>
    <definedName name="Z_A0D8E4ED_F131_4095_8BEB_974FBAB1F441_.wvu.FilterData" localSheetId="0" hidden="1">'областной бюджет'!$K$3:$L$3</definedName>
    <definedName name="Z_A699BC3E_8510_4453_B3D8_44DE4EC127E7_.wvu.FilterData" localSheetId="0" hidden="1">'областной бюджет'!$K$3:$L$3</definedName>
    <definedName name="Z_A9D7F71D_4783_4B7A_9CDA_EFFBECE92F35_.wvu.FilterData" localSheetId="0" hidden="1">'областной бюджет'!$K$3:$L$3</definedName>
    <definedName name="Z_B0090CBB_D72F_4233_9B93_F632E2220DB7_.wvu.PrintArea" localSheetId="0" hidden="1">'областной бюджет'!$A$1:$J$40</definedName>
    <definedName name="Z_B9060F4B_BA08_400C_9728_0755EE0A5A85_.wvu.FilterData" localSheetId="0" hidden="1">'областной бюджет'!$K$3:$L$3</definedName>
    <definedName name="Z_C15E2A00_1201_4815_AF59_909210E79F55_.wvu.FilterData" localSheetId="0" hidden="1">'областной бюджет'!$K$3:$L$3</definedName>
    <definedName name="Z_CFCBEC5F_066E_4A9A_8770_2ED870906041_.wvu.FilterData" localSheetId="0" hidden="1">'областной бюджет'!$K$3:$L$3</definedName>
    <definedName name="Z_DBE38CA3_0A61_4785_93A7_BCEB9031EA29_.wvu.FilterData" localSheetId="0" hidden="1">'областной бюджет'!$K$3:$L$3</definedName>
    <definedName name="Z_DD3EADF0_0DF4_46EF_8B4D_6F51318FA152_.wvu.FilterData" localSheetId="0" hidden="1">'областной бюджет'!$K$3:$L$3</definedName>
    <definedName name="Z_DD3EADF0_0DF4_46EF_8B4D_6F51318FA152_.wvu.PrintArea" localSheetId="0" hidden="1">'областной бюджет'!$A$1:$J$40</definedName>
    <definedName name="Z_DD3EADF0_0DF4_46EF_8B4D_6F51318FA152_.wvu.PrintTitles" localSheetId="0" hidden="1">'областной бюджет'!$3:$3</definedName>
    <definedName name="Z_FF6D3DDD_0E5B_452E_A780_BD753D3EA103_.wvu.FilterData" localSheetId="0" hidden="1">'областной бюджет'!$K$3:$L$3</definedName>
    <definedName name="Z_FF6D3DDD_0E5B_452E_A780_BD753D3EA103_.wvu.PrintArea" localSheetId="0" hidden="1">'областной бюджет'!$B$1:$J$40</definedName>
    <definedName name="Z_FF6D3DDD_0E5B_452E_A780_BD753D3EA103_.wvu.PrintTitles" localSheetId="0" hidden="1">'областной бюджет'!$3:$3</definedName>
    <definedName name="Z_FF6D3DDD_0E5B_452E_A780_BD753D3EA103_.wvu.Rows" localSheetId="0" hidden="1">'областной бюджет'!#REF!</definedName>
    <definedName name="_xlnm.Print_Titles" localSheetId="0">'областной бюджет'!$3:$3</definedName>
    <definedName name="_xlnm.Print_Area" localSheetId="0">'областной бюджет'!$A$1:$J$40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<sst xmlns="http://schemas.openxmlformats.org/spreadsheetml/2006/main" count="80" uniqueCount="80">
  <si>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показателей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</si>
  <si>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</si>
  <si>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</si>
  <si>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</si>
  <si>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</si>
  <si>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</si>
  <si>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ПОШЛИНА, СБОРЫ</t>
  </si>
  <si>
    <t>Задолженность по отмененным налогам и сборам</t>
  </si>
  <si>
    <t>ИТОГО НАЛОГОВЫЕ ДОХОДЫ: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</si>
  <si>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</si>
  <si>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</si>
  <si>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</si>
  <si>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</si>
  <si>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</si>
  <si>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</si>
  <si>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предпринятий, в том числе казенных)</t>
  </si>
  <si>
    <t>ШТРАФЫ, САНКЦИИ, ВОЗМЕЩЕНИЕ УЩЕРБА</t>
  </si>
  <si>
    <t>ПРОЧИЕ НЕНАЛОГОВЫЕ ДОХОДЫ</t>
  </si>
  <si>
    <t>ИТОГО НЕНАЛОГОВЫЕ ДОХОДЫ:</t>
  </si>
  <si>
    <t>ВСЕГО ДОХОДОВ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</si>
  <si>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</si>
  <si>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</si>
  <si>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</si>
  <si>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</si>
  <si>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БЕЗВОЗМЕДНЫЕ ПОСТУПЛЕНИЯ</t>
  </si>
  <si>
    <t>Безвозмездные поступления из федерального бюджета</t>
  </si>
  <si>
    <t>в т.ч. дотация на выравнивание бюджетной обеспеченности</t>
  </si>
  <si>
    <t>тыс.рублей</t>
  </si>
  <si>
    <t>Код бюджетной классификации (без указания кода главного администратора доходов бюджета</t>
  </si>
  <si>
    <t>10100000000000000</t>
  </si>
  <si>
    <t>10102000010000110</t>
  </si>
  <si>
    <t>10500000000000000</t>
  </si>
  <si>
    <t>10501000000000110</t>
  </si>
  <si>
    <t>10800000000000000</t>
  </si>
  <si>
    <t>10900000000000000</t>
  </si>
  <si>
    <t>11200000000000000</t>
  </si>
  <si>
    <t>11201000010000120</t>
  </si>
  <si>
    <t>11300000000000000</t>
  </si>
  <si>
    <t>11600000000000000</t>
  </si>
  <si>
    <t>11700000000000000</t>
  </si>
  <si>
    <t>11100000000000000</t>
  </si>
  <si>
    <t>11105000000000120</t>
  </si>
  <si>
    <t>11402000000000000</t>
  </si>
  <si>
    <t>11406000000000430</t>
  </si>
  <si>
    <t>10300000000000000</t>
  </si>
  <si>
    <t>10000000000000000</t>
  </si>
  <si>
    <t>20000000000000000</t>
  </si>
  <si>
    <t>20200000000000000</t>
  </si>
  <si>
    <t>20215001000000150</t>
  </si>
  <si>
    <t>20215002000000150</t>
  </si>
  <si>
    <t>20220000000000150</t>
  </si>
  <si>
    <t>20230000000000150</t>
  </si>
  <si>
    <t>20240000000000150</t>
  </si>
  <si>
    <t>дотации</t>
  </si>
  <si>
    <t>11400000000000000</t>
  </si>
  <si>
    <t>Проект бюджета 2024 года</t>
  </si>
  <si>
    <t>Проект бюджета 2025 года</t>
  </si>
  <si>
    <t>в % к 2024 году</t>
  </si>
  <si>
    <t>Единый налог на вмененный доход для отдельных видов деятельности</t>
  </si>
  <si>
    <t>Единый сельскохозяйственный налог</t>
  </si>
  <si>
    <t>10502000000000110</t>
  </si>
  <si>
    <t>10503000000000110</t>
  </si>
  <si>
    <t>Нало, взимаемый в связи с применением патентной системы налогообложения</t>
  </si>
  <si>
    <t>10504000000000110</t>
  </si>
  <si>
    <t>10302000010000110</t>
  </si>
  <si>
    <t>Доходы,получаемые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</si>
  <si>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</si>
  <si>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</si>
  <si>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</si>
  <si>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21800000000000150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</si>
  <si>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</si>
  <si>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21900000000000150</t>
  </si>
  <si>
    <t>Возврат остатков субсидий, субвенций и иных межбюджетных трансфертов, имеющих целевое назначение, прошлых лет</t>
  </si>
  <si>
    <t>Акцизы по подакцизым товарам (продукции), производимым на территории Российской Федерации</t>
  </si>
  <si>
    <t>Доходы  бюджета Шимского муниципального района на 2024-2026 годы в сравнении с 2022 годом и ожидаемым исполнением за 2023 год</t>
  </si>
  <si>
    <t>Исполнение 2022 год</t>
  </si>
  <si>
    <t>Ожидаемое исполнение 2023 года</t>
  </si>
  <si>
    <t>в %к ожид. исполн 2023 года</t>
  </si>
  <si>
    <t>Проект бюджета 2026 года</t>
  </si>
  <si>
    <t>в % к 2025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</si>
</sst>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?_р_._-;_-@_-"/>
    <numFmt numFmtId="185" formatCode="#,##0.0"/>
    <numFmt numFmtId="186" formatCode="_-* #,##0.0_р_._-;\-* #,##0.0_р_._-;_-* &quot;-&quot;?_р_.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5" fontId="3" fillId="33" borderId="0" xfId="0" applyNumberFormat="1" applyFont="1" applyFill="1" applyAlignment="1">
      <alignment wrapText="1"/>
    </xf>
    <xf numFmtId="185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185" fontId="3" fillId="33" borderId="10" xfId="0" applyNumberFormat="1" applyFont="1" applyFill="1" applyBorder="1" applyAlignment="1">
      <alignment/>
    </xf>
    <xf numFmtId="185" fontId="3" fillId="33" borderId="10" xfId="60" applyNumberFormat="1" applyFont="1" applyFill="1" applyBorder="1" applyAlignment="1">
      <alignment/>
    </xf>
    <xf numFmtId="0" fontId="5" fillId="33" borderId="10" xfId="0" applyFont="1" applyFill="1" applyBorder="1" applyAlignment="1" quotePrefix="1">
      <alignment horizontal="center" vertical="center"/>
    </xf>
    <xf numFmtId="185" fontId="3" fillId="33" borderId="10" xfId="58" applyNumberFormat="1" applyFont="1" applyFill="1" applyBorder="1" applyAlignment="1">
      <alignment wrapText="1"/>
      <protection/>
    </xf>
    <xf numFmtId="185" fontId="3" fillId="33" borderId="10" xfId="58" applyNumberFormat="1" applyFont="1" applyFill="1" applyBorder="1">
      <alignment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/>
    </xf>
    <xf numFmtId="185" fontId="4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85" fontId="3" fillId="33" borderId="10" xfId="60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185" fontId="42" fillId="33" borderId="10" xfId="60" applyNumberFormat="1" applyFont="1" applyFill="1" applyBorder="1" applyAlignment="1">
      <alignment vertical="center"/>
    </xf>
    <xf numFmtId="185" fontId="3" fillId="33" borderId="13" xfId="0" applyNumberFormat="1" applyFont="1" applyFill="1" applyBorder="1" applyAlignment="1">
      <alignment horizontal="right" vertical="center" wrapText="1"/>
    </xf>
    <xf numFmtId="185" fontId="4" fillId="33" borderId="13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185" fontId="2" fillId="33" borderId="13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/>
    </xf>
    <xf numFmtId="185" fontId="2" fillId="33" borderId="10" xfId="0" applyNumberFormat="1" applyFont="1" applyFill="1" applyBorder="1" applyAlignment="1">
      <alignment wrapText="1"/>
    </xf>
    <xf numFmtId="174" fontId="3" fillId="33" borderId="0" xfId="0" applyNumberFormat="1" applyFont="1" applyFill="1" applyAlignment="1">
      <alignment/>
    </xf>
    <xf numFmtId="185" fontId="43" fillId="33" borderId="0" xfId="0" applyNumberFormat="1" applyFont="1" applyFill="1" applyAlignment="1">
      <alignment wrapText="1"/>
    </xf>
    <xf numFmtId="185" fontId="43" fillId="33" borderId="0" xfId="0" applyNumberFormat="1" applyFont="1" applyFill="1" applyAlignment="1">
      <alignment/>
    </xf>
    <xf numFmtId="174" fontId="43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vertical="justify" wrapText="1"/>
    </xf>
    <xf numFmtId="1" fontId="5" fillId="33" borderId="10" xfId="0" applyNumberFormat="1" applyFont="1" applyFill="1" applyBorder="1" applyAlignment="1">
      <alignment horizontal="center" vertical="center"/>
    </xf>
    <xf numFmtId="185" fontId="2" fillId="33" borderId="13" xfId="0" applyNumberFormat="1" applyFont="1" applyFill="1" applyBorder="1" applyAlignment="1">
      <alignment horizontal="right" wrapText="1"/>
    </xf>
    <xf numFmtId="185" fontId="3" fillId="33" borderId="1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85" fontId="3" fillId="0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8" sqref="F38"/>
    </sheetView>
  </sheetViews>
  <sheetFormatPr defaultColWidth="9.00390625" defaultRowHeight="12.75"/>
  <cols>
    <col min="1" max="1" width="27.75390625" style="10" customWidth="1"/>
    <col min="2" max="2" width="85.00390625" style="30" customWidth="1"/>
    <col min="3" max="3" width="19.625" style="30" bestFit="1" customWidth="1"/>
    <col min="4" max="4" width="16.375" style="11" customWidth="1"/>
    <col min="5" max="5" width="18.125" style="11" customWidth="1"/>
    <col min="6" max="6" width="12.875" style="11" customWidth="1"/>
    <col min="7" max="7" width="18.00390625" style="11" bestFit="1" customWidth="1"/>
    <col min="8" max="8" width="14.375" style="11" customWidth="1"/>
    <col min="9" max="9" width="18.00390625" style="11" bestFit="1" customWidth="1"/>
    <col min="10" max="10" width="12.875" style="11" customWidth="1"/>
    <col min="11" max="11" width="13.125" style="11" customWidth="1"/>
    <col min="12" max="12" width="15.375" style="11" customWidth="1"/>
    <col min="13" max="13" width="14.125" style="11" customWidth="1"/>
    <col min="14" max="16384" width="9.125" style="11" customWidth="1"/>
  </cols>
  <sheetData>
    <row r="1" spans="2:10" ht="37.5" customHeight="1">
      <c r="B1" s="47" t="s">
        <v>74</v>
      </c>
      <c r="C1" s="47"/>
      <c r="D1" s="47"/>
      <c r="E1" s="47"/>
      <c r="F1" s="47"/>
      <c r="G1" s="47"/>
      <c r="H1" s="47"/>
      <c r="I1" s="47"/>
      <c r="J1" s="47"/>
    </row>
    <row r="2" spans="2:10" ht="18.75">
      <c r="B2" s="12"/>
      <c r="C2" s="12"/>
      <c r="D2" s="13"/>
      <c r="E2" s="47"/>
      <c r="F2" s="47"/>
      <c r="G2" s="9"/>
      <c r="H2" s="9"/>
      <c r="I2" s="14" t="s">
        <v>27</v>
      </c>
      <c r="J2" s="9"/>
    </row>
    <row r="3" spans="1:10" s="15" customFormat="1" ht="110.25" customHeight="1">
      <c r="A3" s="3" t="s">
        <v>28</v>
      </c>
      <c r="B3" s="4" t="s">
        <v>0</v>
      </c>
      <c r="C3" s="5" t="s">
        <v>75</v>
      </c>
      <c r="D3" s="5" t="s">
        <v>76</v>
      </c>
      <c r="E3" s="5" t="s">
        <v>55</v>
      </c>
      <c r="F3" s="5" t="s">
        <v>77</v>
      </c>
      <c r="G3" s="5" t="s">
        <v>56</v>
      </c>
      <c r="H3" s="5" t="s">
        <v>57</v>
      </c>
      <c r="I3" s="5" t="s">
        <v>78</v>
      </c>
      <c r="J3" s="5" t="s">
        <v>79</v>
      </c>
    </row>
    <row r="4" spans="1:10" ht="18.75">
      <c r="A4" s="6"/>
      <c r="B4" s="7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</row>
    <row r="5" spans="1:10" ht="18.75">
      <c r="A5" s="16" t="s">
        <v>29</v>
      </c>
      <c r="B5" s="17" t="s">
        <v>1</v>
      </c>
      <c r="C5" s="18">
        <f>C6</f>
        <v>109413.6</v>
      </c>
      <c r="D5" s="18">
        <f>D6</f>
        <v>115000</v>
      </c>
      <c r="E5" s="18">
        <f>E6</f>
        <v>119414.5</v>
      </c>
      <c r="F5" s="18">
        <f>E5/D5*100</f>
        <v>103.83869565217393</v>
      </c>
      <c r="G5" s="18">
        <f>G6</f>
        <v>121340.3</v>
      </c>
      <c r="H5" s="18">
        <f>G5/E5*100</f>
        <v>101.61270197505328</v>
      </c>
      <c r="I5" s="18">
        <f>I6</f>
        <v>122552.4</v>
      </c>
      <c r="J5" s="18">
        <f>I5/G5*100</f>
        <v>100.99892616055837</v>
      </c>
    </row>
    <row r="6" spans="1:10" ht="18.75">
      <c r="A6" s="16" t="s">
        <v>30</v>
      </c>
      <c r="B6" s="17" t="s">
        <v>2</v>
      </c>
      <c r="C6" s="19">
        <v>109413.6</v>
      </c>
      <c r="D6" s="19">
        <v>115000</v>
      </c>
      <c r="E6" s="19">
        <v>119414.5</v>
      </c>
      <c r="F6" s="19">
        <f aca="true" t="shared" si="0" ref="F6:F18">E6/D6*100</f>
        <v>103.83869565217393</v>
      </c>
      <c r="G6" s="19">
        <v>121340.3</v>
      </c>
      <c r="H6" s="19">
        <f aca="true" t="shared" si="1" ref="H6:H18">G6/E6*100</f>
        <v>101.61270197505328</v>
      </c>
      <c r="I6" s="19">
        <v>122552.4</v>
      </c>
      <c r="J6" s="19">
        <f aca="true" t="shared" si="2" ref="J6:J18">I6/G6*100</f>
        <v>100.99892616055837</v>
      </c>
    </row>
    <row r="7" spans="1:10" ht="37.5">
      <c r="A7" s="20" t="s">
        <v>44</v>
      </c>
      <c r="B7" s="17" t="s">
        <v>3</v>
      </c>
      <c r="C7" s="18">
        <f>C8</f>
        <v>2862.4</v>
      </c>
      <c r="D7" s="18">
        <f>D8</f>
        <v>2443</v>
      </c>
      <c r="E7" s="18">
        <f>E8</f>
        <v>3404.7</v>
      </c>
      <c r="F7" s="18">
        <f t="shared" si="0"/>
        <v>139.36553417928778</v>
      </c>
      <c r="G7" s="18">
        <f>G8</f>
        <v>3578.2</v>
      </c>
      <c r="H7" s="18">
        <f t="shared" si="1"/>
        <v>105.09589684847415</v>
      </c>
      <c r="I7" s="18">
        <f>I8</f>
        <v>3667.2</v>
      </c>
      <c r="J7" s="18">
        <f t="shared" si="2"/>
        <v>102.4872841093287</v>
      </c>
    </row>
    <row r="8" spans="1:10" ht="33" customHeight="1">
      <c r="A8" s="20" t="s">
        <v>64</v>
      </c>
      <c r="B8" s="17" t="s">
        <v>73</v>
      </c>
      <c r="C8" s="21">
        <v>2862.4</v>
      </c>
      <c r="D8" s="22">
        <v>2443</v>
      </c>
      <c r="E8" s="22">
        <v>3404.7</v>
      </c>
      <c r="F8" s="18">
        <f t="shared" si="0"/>
        <v>139.36553417928778</v>
      </c>
      <c r="G8" s="22">
        <v>3578.2</v>
      </c>
      <c r="H8" s="18">
        <f t="shared" si="1"/>
        <v>105.09589684847415</v>
      </c>
      <c r="I8" s="22">
        <v>3667.2</v>
      </c>
      <c r="J8" s="18">
        <f t="shared" si="2"/>
        <v>102.4872841093287</v>
      </c>
    </row>
    <row r="9" spans="1:10" ht="18.75">
      <c r="A9" s="16" t="s">
        <v>31</v>
      </c>
      <c r="B9" s="17" t="s">
        <v>4</v>
      </c>
      <c r="C9" s="19">
        <f>C10+C11+C12+C13</f>
        <v>15490.800000000003</v>
      </c>
      <c r="D9" s="19">
        <f>D10+D11+D12+D13</f>
        <v>33020</v>
      </c>
      <c r="E9" s="19">
        <f>E10+E11+E12+E13</f>
        <v>33044.7</v>
      </c>
      <c r="F9" s="19">
        <f t="shared" si="0"/>
        <v>100.07480314960628</v>
      </c>
      <c r="G9" s="19">
        <f>G10+G11+G12+G13</f>
        <v>39570.5</v>
      </c>
      <c r="H9" s="19">
        <f t="shared" si="1"/>
        <v>119.74840140779006</v>
      </c>
      <c r="I9" s="19">
        <f>I10+I11+I12+I13</f>
        <v>42139.8</v>
      </c>
      <c r="J9" s="19">
        <f t="shared" si="2"/>
        <v>106.4929682465473</v>
      </c>
    </row>
    <row r="10" spans="1:10" ht="37.5">
      <c r="A10" s="16" t="s">
        <v>32</v>
      </c>
      <c r="B10" s="17" t="s">
        <v>5</v>
      </c>
      <c r="C10" s="19">
        <v>14331.7</v>
      </c>
      <c r="D10" s="19">
        <v>32000</v>
      </c>
      <c r="E10" s="19">
        <v>31962.6</v>
      </c>
      <c r="F10" s="19">
        <f t="shared" si="0"/>
        <v>99.88312499999999</v>
      </c>
      <c r="G10" s="19">
        <v>38426</v>
      </c>
      <c r="H10" s="19">
        <f t="shared" si="1"/>
        <v>120.22175918104286</v>
      </c>
      <c r="I10" s="19">
        <v>40924</v>
      </c>
      <c r="J10" s="19">
        <f t="shared" si="2"/>
        <v>106.50080674543278</v>
      </c>
    </row>
    <row r="11" spans="1:10" ht="23.25" customHeight="1">
      <c r="A11" s="16" t="s">
        <v>60</v>
      </c>
      <c r="B11" s="17" t="s">
        <v>58</v>
      </c>
      <c r="C11" s="19">
        <v>-3.8</v>
      </c>
      <c r="D11" s="19">
        <v>-23</v>
      </c>
      <c r="E11" s="19">
        <v>0</v>
      </c>
      <c r="F11" s="19">
        <f t="shared" si="0"/>
        <v>0</v>
      </c>
      <c r="G11" s="19">
        <v>0</v>
      </c>
      <c r="H11" s="19"/>
      <c r="I11" s="19">
        <v>0</v>
      </c>
      <c r="J11" s="19"/>
    </row>
    <row r="12" spans="1:10" ht="23.25" customHeight="1">
      <c r="A12" s="16" t="s">
        <v>61</v>
      </c>
      <c r="B12" s="17" t="s">
        <v>59</v>
      </c>
      <c r="C12" s="19">
        <v>392.2</v>
      </c>
      <c r="D12" s="19">
        <v>430</v>
      </c>
      <c r="E12" s="19">
        <v>431.1</v>
      </c>
      <c r="F12" s="19">
        <f t="shared" si="0"/>
        <v>100.25581395348837</v>
      </c>
      <c r="G12" s="19">
        <v>453.5</v>
      </c>
      <c r="H12" s="19">
        <f t="shared" si="1"/>
        <v>105.19601020644862</v>
      </c>
      <c r="I12" s="19">
        <v>478.8</v>
      </c>
      <c r="J12" s="19">
        <f t="shared" si="2"/>
        <v>105.57883131201764</v>
      </c>
    </row>
    <row r="13" spans="1:10" ht="23.25" customHeight="1">
      <c r="A13" s="16" t="s">
        <v>63</v>
      </c>
      <c r="B13" s="43" t="s">
        <v>62</v>
      </c>
      <c r="C13" s="19">
        <v>770.7</v>
      </c>
      <c r="D13" s="19">
        <v>613</v>
      </c>
      <c r="E13" s="19">
        <v>651</v>
      </c>
      <c r="F13" s="19">
        <f t="shared" si="0"/>
        <v>106.19902120717781</v>
      </c>
      <c r="G13" s="19">
        <v>691</v>
      </c>
      <c r="H13" s="19">
        <f t="shared" si="1"/>
        <v>106.14439324116745</v>
      </c>
      <c r="I13" s="19">
        <v>737</v>
      </c>
      <c r="J13" s="19">
        <f t="shared" si="2"/>
        <v>106.65701881331404</v>
      </c>
    </row>
    <row r="14" spans="1:10" ht="18.75">
      <c r="A14" s="6" t="s">
        <v>33</v>
      </c>
      <c r="B14" s="17" t="s">
        <v>6</v>
      </c>
      <c r="C14" s="19">
        <v>1168</v>
      </c>
      <c r="D14" s="19">
        <v>1300</v>
      </c>
      <c r="E14" s="18">
        <v>1192</v>
      </c>
      <c r="F14" s="18">
        <f t="shared" si="0"/>
        <v>91.6923076923077</v>
      </c>
      <c r="G14" s="18">
        <v>1204</v>
      </c>
      <c r="H14" s="18">
        <f t="shared" si="1"/>
        <v>101.00671140939596</v>
      </c>
      <c r="I14" s="18">
        <v>1211</v>
      </c>
      <c r="J14" s="18">
        <f t="shared" si="2"/>
        <v>100.5813953488372</v>
      </c>
    </row>
    <row r="15" spans="1:10" ht="18.75">
      <c r="A15" s="20" t="s">
        <v>34</v>
      </c>
      <c r="B15" s="17" t="s">
        <v>7</v>
      </c>
      <c r="C15" s="19">
        <v>0.2</v>
      </c>
      <c r="D15" s="48"/>
      <c r="E15" s="18"/>
      <c r="F15" s="18" t="e">
        <f t="shared" si="0"/>
        <v>#DIV/0!</v>
      </c>
      <c r="G15" s="18"/>
      <c r="H15" s="18"/>
      <c r="I15" s="18"/>
      <c r="J15" s="18"/>
    </row>
    <row r="16" spans="1:10" ht="19.5" customHeight="1">
      <c r="A16" s="6"/>
      <c r="B16" s="24" t="s">
        <v>8</v>
      </c>
      <c r="C16" s="25">
        <f>C5+C7+C9+C14+C15</f>
        <v>128935</v>
      </c>
      <c r="D16" s="25">
        <f>D5+D7+D9+D14+D15</f>
        <v>151763</v>
      </c>
      <c r="E16" s="25">
        <f>E5+E7+E9+E14+E15</f>
        <v>157055.9</v>
      </c>
      <c r="F16" s="18">
        <f t="shared" si="0"/>
        <v>103.48760896924809</v>
      </c>
      <c r="G16" s="25">
        <f>G5+G7+G9+G14+G15</f>
        <v>165693</v>
      </c>
      <c r="H16" s="18">
        <f t="shared" si="1"/>
        <v>105.49937952028546</v>
      </c>
      <c r="I16" s="25">
        <f>I5+I7+I9+I14+I15</f>
        <v>169570.4</v>
      </c>
      <c r="J16" s="18">
        <f t="shared" si="2"/>
        <v>102.34011092804161</v>
      </c>
    </row>
    <row r="17" spans="1:13" ht="43.5" customHeight="1">
      <c r="A17" s="20" t="s">
        <v>40</v>
      </c>
      <c r="B17" s="17" t="s">
        <v>9</v>
      </c>
      <c r="C17" s="19">
        <f>C18+C19</f>
        <v>3524.7</v>
      </c>
      <c r="D17" s="19">
        <f>D18+D19</f>
        <v>3680</v>
      </c>
      <c r="E17" s="19">
        <f>E18+E19</f>
        <v>3372</v>
      </c>
      <c r="F17" s="18">
        <f t="shared" si="0"/>
        <v>91.63043478260869</v>
      </c>
      <c r="G17" s="19">
        <f>G18+G19</f>
        <v>3481</v>
      </c>
      <c r="H17" s="18">
        <f t="shared" si="1"/>
        <v>103.23250296559905</v>
      </c>
      <c r="I17" s="19">
        <f>I18+I19</f>
        <v>3592</v>
      </c>
      <c r="J17" s="18">
        <f t="shared" si="2"/>
        <v>103.18873886814134</v>
      </c>
      <c r="K17" s="26"/>
      <c r="L17" s="26"/>
      <c r="M17" s="26"/>
    </row>
    <row r="18" spans="1:10" ht="90" customHeight="1">
      <c r="A18" s="23" t="s">
        <v>41</v>
      </c>
      <c r="B18" s="17" t="s">
        <v>65</v>
      </c>
      <c r="C18" s="19">
        <v>3324.2</v>
      </c>
      <c r="D18" s="19">
        <v>3450</v>
      </c>
      <c r="E18" s="18">
        <v>3193</v>
      </c>
      <c r="F18" s="18">
        <f t="shared" si="0"/>
        <v>92.55072463768116</v>
      </c>
      <c r="G18" s="18">
        <v>3301</v>
      </c>
      <c r="H18" s="18">
        <f t="shared" si="1"/>
        <v>103.3823989978077</v>
      </c>
      <c r="I18" s="18">
        <v>3410</v>
      </c>
      <c r="J18" s="18">
        <f t="shared" si="2"/>
        <v>103.30202968797335</v>
      </c>
    </row>
    <row r="19" spans="1:10" ht="91.5" customHeight="1">
      <c r="A19" s="23" t="s">
        <v>66</v>
      </c>
      <c r="B19" s="29" t="s">
        <v>67</v>
      </c>
      <c r="C19" s="27">
        <v>200.5</v>
      </c>
      <c r="D19" s="27">
        <v>230</v>
      </c>
      <c r="E19" s="28">
        <v>179</v>
      </c>
      <c r="F19" s="28">
        <f>E19/D19*100</f>
        <v>77.82608695652173</v>
      </c>
      <c r="G19" s="28">
        <v>180</v>
      </c>
      <c r="H19" s="28">
        <f>G19/E19*100</f>
        <v>100.5586592178771</v>
      </c>
      <c r="I19" s="28">
        <v>182</v>
      </c>
      <c r="J19" s="28">
        <f aca="true" t="shared" si="3" ref="J19:J26">I19/G19*100</f>
        <v>101.11111111111111</v>
      </c>
    </row>
    <row r="20" spans="1:10" ht="18.75">
      <c r="A20" s="6" t="s">
        <v>35</v>
      </c>
      <c r="B20" s="17" t="s">
        <v>10</v>
      </c>
      <c r="C20" s="27">
        <f>SUM(C21:C21)</f>
        <v>36</v>
      </c>
      <c r="D20" s="27">
        <f>SUM(D21:D21)</f>
        <v>75</v>
      </c>
      <c r="E20" s="27">
        <f>SUM(E21:E21)</f>
        <v>61.7</v>
      </c>
      <c r="F20" s="28">
        <f>E20/D20*100</f>
        <v>82.26666666666667</v>
      </c>
      <c r="G20" s="27">
        <f>SUM(G21:G21)</f>
        <v>58.9</v>
      </c>
      <c r="H20" s="28">
        <f>G20/E20*100</f>
        <v>95.46191247974068</v>
      </c>
      <c r="I20" s="27">
        <f>SUM(I21:I21)</f>
        <v>54.3</v>
      </c>
      <c r="J20" s="28">
        <f t="shared" si="3"/>
        <v>92.19015280135822</v>
      </c>
    </row>
    <row r="21" spans="1:10" ht="18.75">
      <c r="A21" s="6" t="s">
        <v>36</v>
      </c>
      <c r="B21" s="17" t="s">
        <v>11</v>
      </c>
      <c r="C21" s="27">
        <v>36</v>
      </c>
      <c r="D21" s="27">
        <v>75</v>
      </c>
      <c r="E21" s="28">
        <v>61.7</v>
      </c>
      <c r="F21" s="28">
        <f>E21/D21*100</f>
        <v>82.26666666666667</v>
      </c>
      <c r="G21" s="28">
        <v>58.9</v>
      </c>
      <c r="H21" s="28">
        <f>G21/E21*100</f>
        <v>95.46191247974068</v>
      </c>
      <c r="I21" s="28">
        <v>54.3</v>
      </c>
      <c r="J21" s="28">
        <f t="shared" si="3"/>
        <v>92.19015280135822</v>
      </c>
    </row>
    <row r="22" spans="1:10" ht="37.5">
      <c r="A22" s="6" t="s">
        <v>37</v>
      </c>
      <c r="B22" s="17" t="s">
        <v>12</v>
      </c>
      <c r="C22" s="27">
        <f>C23</f>
        <v>95.4</v>
      </c>
      <c r="D22" s="27">
        <f>D23</f>
        <v>94</v>
      </c>
      <c r="E22" s="27">
        <f>E23</f>
        <v>0</v>
      </c>
      <c r="F22" s="28">
        <f aca="true" t="shared" si="4" ref="F22:F27">E22/D22*100</f>
        <v>0</v>
      </c>
      <c r="G22" s="27">
        <f>G23</f>
        <v>0</v>
      </c>
      <c r="H22" s="28"/>
      <c r="I22" s="27">
        <f>I23</f>
        <v>0</v>
      </c>
      <c r="J22" s="28"/>
    </row>
    <row r="23" spans="1:10" ht="37.5">
      <c r="A23" s="44">
        <v>11302000000000100</v>
      </c>
      <c r="B23" s="17" t="s">
        <v>13</v>
      </c>
      <c r="C23" s="31">
        <v>95.4</v>
      </c>
      <c r="D23" s="27">
        <v>94</v>
      </c>
      <c r="E23" s="27">
        <v>0</v>
      </c>
      <c r="F23" s="28">
        <f t="shared" si="4"/>
        <v>0</v>
      </c>
      <c r="G23" s="27">
        <v>0</v>
      </c>
      <c r="H23" s="28"/>
      <c r="I23" s="27">
        <v>0</v>
      </c>
      <c r="J23" s="28"/>
    </row>
    <row r="24" spans="1:10" ht="37.5">
      <c r="A24" s="23" t="s">
        <v>54</v>
      </c>
      <c r="B24" s="17" t="s">
        <v>14</v>
      </c>
      <c r="C24" s="32">
        <f>SUM(C25:C26)</f>
        <v>1192.5</v>
      </c>
      <c r="D24" s="32">
        <f>SUM(D25:D26)</f>
        <v>4410</v>
      </c>
      <c r="E24" s="32">
        <f>E25+E26</f>
        <v>1154.7</v>
      </c>
      <c r="F24" s="28">
        <f t="shared" si="4"/>
        <v>26.18367346938776</v>
      </c>
      <c r="G24" s="32">
        <f>G25+G26</f>
        <v>1158.7</v>
      </c>
      <c r="H24" s="28">
        <f aca="true" t="shared" si="5" ref="H24:H40">G24/E24*100</f>
        <v>100.34641032302763</v>
      </c>
      <c r="I24" s="32">
        <f>I25+I26</f>
        <v>1167.7</v>
      </c>
      <c r="J24" s="28">
        <f t="shared" si="3"/>
        <v>100.77673254509365</v>
      </c>
    </row>
    <row r="25" spans="1:10" ht="75">
      <c r="A25" s="23" t="s">
        <v>42</v>
      </c>
      <c r="B25" s="17" t="s">
        <v>15</v>
      </c>
      <c r="C25" s="27">
        <v>30</v>
      </c>
      <c r="D25" s="27">
        <v>2560</v>
      </c>
      <c r="E25" s="28">
        <v>132.9</v>
      </c>
      <c r="F25" s="28">
        <f t="shared" si="4"/>
        <v>5.19140625</v>
      </c>
      <c r="G25" s="28">
        <v>132.9</v>
      </c>
      <c r="H25" s="28">
        <f t="shared" si="5"/>
        <v>100</v>
      </c>
      <c r="I25" s="28">
        <v>132.9</v>
      </c>
      <c r="J25" s="28">
        <f t="shared" si="3"/>
        <v>100</v>
      </c>
    </row>
    <row r="26" spans="1:10" ht="37.5">
      <c r="A26" s="23" t="s">
        <v>43</v>
      </c>
      <c r="B26" s="17" t="s">
        <v>68</v>
      </c>
      <c r="C26" s="27">
        <v>1162.5</v>
      </c>
      <c r="D26" s="27">
        <v>1850</v>
      </c>
      <c r="E26" s="28">
        <v>1021.8</v>
      </c>
      <c r="F26" s="28">
        <f t="shared" si="4"/>
        <v>55.23243243243243</v>
      </c>
      <c r="G26" s="28">
        <v>1025.8</v>
      </c>
      <c r="H26" s="28">
        <f t="shared" si="5"/>
        <v>100.391466040321</v>
      </c>
      <c r="I26" s="28">
        <v>1034.8</v>
      </c>
      <c r="J26" s="28">
        <f t="shared" si="3"/>
        <v>100.87736400857867</v>
      </c>
    </row>
    <row r="27" spans="1:10" ht="18.75">
      <c r="A27" s="6" t="s">
        <v>38</v>
      </c>
      <c r="B27" s="17" t="s">
        <v>16</v>
      </c>
      <c r="C27" s="27">
        <v>1308.9</v>
      </c>
      <c r="D27" s="27">
        <v>850</v>
      </c>
      <c r="E27" s="28">
        <v>780</v>
      </c>
      <c r="F27" s="28">
        <f t="shared" si="4"/>
        <v>91.76470588235294</v>
      </c>
      <c r="G27" s="28">
        <v>917</v>
      </c>
      <c r="H27" s="28">
        <f t="shared" si="5"/>
        <v>117.56410256410257</v>
      </c>
      <c r="I27" s="28">
        <v>820</v>
      </c>
      <c r="J27" s="28">
        <f aca="true" t="shared" si="6" ref="J27:J40">I27/G27*100</f>
        <v>89.42202835332607</v>
      </c>
    </row>
    <row r="28" spans="1:10" ht="18.75">
      <c r="A28" s="20" t="s">
        <v>39</v>
      </c>
      <c r="B28" s="17" t="s">
        <v>17</v>
      </c>
      <c r="C28" s="27"/>
      <c r="D28" s="27">
        <v>271</v>
      </c>
      <c r="E28" s="28"/>
      <c r="F28" s="28"/>
      <c r="G28" s="28"/>
      <c r="H28" s="28"/>
      <c r="I28" s="28"/>
      <c r="J28" s="28"/>
    </row>
    <row r="29" spans="1:10" ht="19.5" customHeight="1">
      <c r="A29" s="6"/>
      <c r="B29" s="24" t="s">
        <v>18</v>
      </c>
      <c r="C29" s="33">
        <f>C17+C20+C22+C24+C27+C28</f>
        <v>6157.5</v>
      </c>
      <c r="D29" s="33">
        <f>D17+D20+D22+D24+D27+D28</f>
        <v>9380</v>
      </c>
      <c r="E29" s="33">
        <f>E17+E20+E22+E24+E27+E28</f>
        <v>5368.4</v>
      </c>
      <c r="F29" s="33">
        <f>E29/D29*100</f>
        <v>57.23240938166311</v>
      </c>
      <c r="G29" s="33">
        <f>G28+G27+G24+G22+G20+G17</f>
        <v>5615.6</v>
      </c>
      <c r="H29" s="34">
        <f t="shared" si="5"/>
        <v>104.6047239400939</v>
      </c>
      <c r="I29" s="33">
        <f>I28+I27+I24+I22+I20+I17</f>
        <v>5634</v>
      </c>
      <c r="J29" s="34">
        <f t="shared" si="6"/>
        <v>100.32765866514708</v>
      </c>
    </row>
    <row r="30" spans="1:10" ht="27" customHeight="1">
      <c r="A30" s="20" t="s">
        <v>45</v>
      </c>
      <c r="B30" s="35" t="s">
        <v>23</v>
      </c>
      <c r="C30" s="36">
        <f>C29+C16</f>
        <v>135092.5</v>
      </c>
      <c r="D30" s="36">
        <f>D29+D16</f>
        <v>161143</v>
      </c>
      <c r="E30" s="36">
        <f>E29+E16</f>
        <v>162424.3</v>
      </c>
      <c r="F30" s="36">
        <f>E30/D30*100</f>
        <v>100.7951322738189</v>
      </c>
      <c r="G30" s="36">
        <f>G29+G16</f>
        <v>171308.6</v>
      </c>
      <c r="H30" s="34">
        <f t="shared" si="5"/>
        <v>105.46980962823913</v>
      </c>
      <c r="I30" s="36">
        <f>I29+I16</f>
        <v>175204.4</v>
      </c>
      <c r="J30" s="34">
        <f t="shared" si="6"/>
        <v>102.27414152004044</v>
      </c>
    </row>
    <row r="31" spans="1:10" ht="18" customHeight="1">
      <c r="A31" s="20" t="s">
        <v>46</v>
      </c>
      <c r="B31" s="35" t="s">
        <v>24</v>
      </c>
      <c r="C31" s="45">
        <f>C32+C38+C39</f>
        <v>196110.01</v>
      </c>
      <c r="D31" s="45">
        <f aca="true" t="shared" si="7" ref="D31:I31">D32+D38</f>
        <v>412633.8</v>
      </c>
      <c r="E31" s="45">
        <f t="shared" si="7"/>
        <v>185842</v>
      </c>
      <c r="F31" s="37">
        <f>E31/D31*100</f>
        <v>45.03799737200394</v>
      </c>
      <c r="G31" s="45">
        <f t="shared" si="7"/>
        <v>170743.1</v>
      </c>
      <c r="H31" s="37">
        <f>G31/E31*100</f>
        <v>91.87541029476652</v>
      </c>
      <c r="I31" s="45">
        <f t="shared" si="7"/>
        <v>167171.5</v>
      </c>
      <c r="J31" s="37">
        <f t="shared" si="6"/>
        <v>97.90820243980576</v>
      </c>
    </row>
    <row r="32" spans="1:10" ht="18.75">
      <c r="A32" s="20" t="s">
        <v>47</v>
      </c>
      <c r="B32" s="35" t="s">
        <v>25</v>
      </c>
      <c r="C32" s="38">
        <f>C33+C35+C36+C37</f>
        <v>196141.1</v>
      </c>
      <c r="D32" s="38">
        <f>D33+D35+D36+D37</f>
        <v>412063.8</v>
      </c>
      <c r="E32" s="38">
        <f>E33+E35+E36+E37</f>
        <v>185842</v>
      </c>
      <c r="F32" s="37">
        <f aca="true" t="shared" si="8" ref="F32:F37">E32/D32*100</f>
        <v>45.10029757527839</v>
      </c>
      <c r="G32" s="38">
        <f>G33+G35+G36+G37</f>
        <v>170743.1</v>
      </c>
      <c r="H32" s="37">
        <f t="shared" si="5"/>
        <v>91.87541029476652</v>
      </c>
      <c r="I32" s="38">
        <f>I33+I35+I36+I37</f>
        <v>167171.5</v>
      </c>
      <c r="J32" s="37">
        <f t="shared" si="6"/>
        <v>97.90820243980576</v>
      </c>
    </row>
    <row r="33" spans="1:10" ht="18.75">
      <c r="A33" s="20" t="s">
        <v>48</v>
      </c>
      <c r="B33" s="17" t="s">
        <v>53</v>
      </c>
      <c r="C33" s="46">
        <v>31903.65</v>
      </c>
      <c r="D33" s="46">
        <v>16413.7</v>
      </c>
      <c r="E33" s="18">
        <v>12873.5</v>
      </c>
      <c r="F33" s="18">
        <f t="shared" si="8"/>
        <v>78.43143227913268</v>
      </c>
      <c r="G33" s="18">
        <v>3594.5</v>
      </c>
      <c r="H33" s="18">
        <f>G33/E33*100</f>
        <v>27.92169961548918</v>
      </c>
      <c r="I33" s="18">
        <v>670.8</v>
      </c>
      <c r="J33" s="18">
        <f t="shared" si="6"/>
        <v>18.661844484629295</v>
      </c>
    </row>
    <row r="34" spans="1:10" ht="18.75">
      <c r="A34" s="20" t="s">
        <v>49</v>
      </c>
      <c r="B34" s="17" t="s">
        <v>26</v>
      </c>
      <c r="C34" s="46">
        <v>14903.9</v>
      </c>
      <c r="D34" s="46">
        <v>16413.7</v>
      </c>
      <c r="E34" s="18">
        <v>12873.5</v>
      </c>
      <c r="F34" s="18">
        <f t="shared" si="8"/>
        <v>78.43143227913268</v>
      </c>
      <c r="G34" s="18">
        <v>3594.5</v>
      </c>
      <c r="H34" s="18">
        <f>G34/E34*100</f>
        <v>27.92169961548918</v>
      </c>
      <c r="I34" s="18">
        <v>670.8</v>
      </c>
      <c r="J34" s="18">
        <f t="shared" si="6"/>
        <v>18.661844484629295</v>
      </c>
    </row>
    <row r="35" spans="1:10" ht="18.75">
      <c r="A35" s="20" t="s">
        <v>50</v>
      </c>
      <c r="B35" s="17" t="s">
        <v>20</v>
      </c>
      <c r="C35" s="46">
        <v>34950.69</v>
      </c>
      <c r="D35" s="46">
        <v>172542.1</v>
      </c>
      <c r="E35" s="18">
        <v>36233.4</v>
      </c>
      <c r="F35" s="18">
        <f t="shared" si="8"/>
        <v>20.999744410204816</v>
      </c>
      <c r="G35" s="18">
        <v>34958.6</v>
      </c>
      <c r="H35" s="18">
        <f>G35/E35*100</f>
        <v>96.48169920570523</v>
      </c>
      <c r="I35" s="18">
        <v>34860.2</v>
      </c>
      <c r="J35" s="18">
        <f t="shared" si="6"/>
        <v>99.71852419719325</v>
      </c>
    </row>
    <row r="36" spans="1:10" ht="18.75">
      <c r="A36" s="20" t="s">
        <v>51</v>
      </c>
      <c r="B36" s="17" t="s">
        <v>21</v>
      </c>
      <c r="C36" s="46">
        <v>107597.6</v>
      </c>
      <c r="D36" s="46">
        <v>129343.2</v>
      </c>
      <c r="E36" s="18">
        <v>124329.4</v>
      </c>
      <c r="F36" s="18">
        <f t="shared" si="8"/>
        <v>96.12364623729735</v>
      </c>
      <c r="G36" s="18">
        <v>121607.1</v>
      </c>
      <c r="H36" s="18">
        <f>G36/E36*100</f>
        <v>97.81041330530029</v>
      </c>
      <c r="I36" s="18">
        <v>121057.6</v>
      </c>
      <c r="J36" s="18">
        <f t="shared" si="6"/>
        <v>99.54813493620027</v>
      </c>
    </row>
    <row r="37" spans="1:10" ht="18.75">
      <c r="A37" s="20" t="s">
        <v>52</v>
      </c>
      <c r="B37" s="17" t="s">
        <v>22</v>
      </c>
      <c r="C37" s="46">
        <v>21689.16</v>
      </c>
      <c r="D37" s="46">
        <v>93764.8</v>
      </c>
      <c r="E37" s="18">
        <v>12405.7</v>
      </c>
      <c r="F37" s="18">
        <f t="shared" si="8"/>
        <v>13.230657986792485</v>
      </c>
      <c r="G37" s="18">
        <v>10582.9</v>
      </c>
      <c r="H37" s="18">
        <f>G37/E37*100</f>
        <v>85.30675415333273</v>
      </c>
      <c r="I37" s="18">
        <v>10582.9</v>
      </c>
      <c r="J37" s="18">
        <f t="shared" si="6"/>
        <v>100</v>
      </c>
    </row>
    <row r="38" spans="1:10" ht="54.75" customHeight="1">
      <c r="A38" s="20" t="s">
        <v>69</v>
      </c>
      <c r="B38" s="35" t="s">
        <v>70</v>
      </c>
      <c r="C38" s="46">
        <v>204.7</v>
      </c>
      <c r="D38" s="46">
        <v>570</v>
      </c>
      <c r="E38" s="18"/>
      <c r="F38" s="37"/>
      <c r="G38" s="18"/>
      <c r="H38" s="37"/>
      <c r="I38" s="18"/>
      <c r="J38" s="37"/>
    </row>
    <row r="39" spans="1:10" ht="36" customHeight="1">
      <c r="A39" s="20" t="s">
        <v>71</v>
      </c>
      <c r="B39" s="35" t="s">
        <v>72</v>
      </c>
      <c r="C39" s="46">
        <v>-235.79</v>
      </c>
      <c r="D39" s="46">
        <v>0</v>
      </c>
      <c r="E39" s="18"/>
      <c r="F39" s="37"/>
      <c r="G39" s="18"/>
      <c r="H39" s="37"/>
      <c r="I39" s="18"/>
      <c r="J39" s="37"/>
    </row>
    <row r="40" spans="1:10" ht="18.75">
      <c r="A40" s="6"/>
      <c r="B40" s="35" t="s">
        <v>19</v>
      </c>
      <c r="C40" s="38">
        <f>C30+C32+C38</f>
        <v>331438.3</v>
      </c>
      <c r="D40" s="38">
        <f>D30+D32+D38+D39</f>
        <v>573776.8</v>
      </c>
      <c r="E40" s="38">
        <f>E30+E32+E38</f>
        <v>348266.3</v>
      </c>
      <c r="F40" s="37">
        <f>E40/D40*100</f>
        <v>60.69717353507495</v>
      </c>
      <c r="G40" s="38">
        <f>G30+G32+G38</f>
        <v>342051.7</v>
      </c>
      <c r="H40" s="38">
        <f t="shared" si="5"/>
        <v>98.2155609084198</v>
      </c>
      <c r="I40" s="38">
        <f>I30+I32+I38</f>
        <v>342375.9</v>
      </c>
      <c r="J40" s="38">
        <f t="shared" si="6"/>
        <v>100.09478099363342</v>
      </c>
    </row>
    <row r="41" spans="4:10" ht="18.75">
      <c r="D41" s="39"/>
      <c r="E41" s="39"/>
      <c r="F41" s="39"/>
      <c r="G41" s="39"/>
      <c r="H41" s="39"/>
      <c r="I41" s="39"/>
      <c r="J41" s="39"/>
    </row>
    <row r="42" spans="3:10" ht="18.75">
      <c r="C42" s="1"/>
      <c r="D42" s="2"/>
      <c r="E42" s="2"/>
      <c r="F42" s="2"/>
      <c r="G42" s="2"/>
      <c r="H42" s="2"/>
      <c r="I42" s="2"/>
      <c r="J42" s="2"/>
    </row>
    <row r="43" spans="3:10" ht="18.75">
      <c r="C43" s="40"/>
      <c r="D43" s="40"/>
      <c r="E43" s="40"/>
      <c r="F43" s="41"/>
      <c r="G43" s="40"/>
      <c r="H43" s="41"/>
      <c r="I43" s="40"/>
      <c r="J43" s="42"/>
    </row>
    <row r="44" spans="4:10" ht="18.75">
      <c r="D44" s="39"/>
      <c r="E44" s="39"/>
      <c r="F44" s="39"/>
      <c r="G44" s="39"/>
      <c r="H44" s="39"/>
      <c r="I44" s="39"/>
      <c r="J44" s="39"/>
    </row>
    <row r="45" spans="4:10" ht="18.75">
      <c r="D45" s="39"/>
      <c r="E45" s="39"/>
      <c r="F45" s="39"/>
      <c r="G45" s="39"/>
      <c r="H45" s="39"/>
      <c r="I45" s="39"/>
      <c r="J45" s="39"/>
    </row>
    <row r="46" spans="4:10" ht="18.75">
      <c r="D46" s="39"/>
      <c r="E46" s="39"/>
      <c r="F46" s="39"/>
      <c r="G46" s="39"/>
      <c r="H46" s="39"/>
      <c r="I46" s="39"/>
      <c r="J46" s="39"/>
    </row>
    <row r="47" spans="4:10" ht="18.75">
      <c r="D47" s="39"/>
      <c r="E47" s="39"/>
      <c r="F47" s="39"/>
      <c r="G47" s="39"/>
      <c r="H47" s="39"/>
      <c r="I47" s="39"/>
      <c r="J47" s="39"/>
    </row>
    <row r="48" spans="4:10" ht="18.75">
      <c r="D48" s="39"/>
      <c r="E48" s="39"/>
      <c r="F48" s="39"/>
      <c r="G48" s="39"/>
      <c r="H48" s="39"/>
      <c r="I48" s="39"/>
      <c r="J48" s="39"/>
    </row>
    <row r="49" spans="4:10" ht="18.75">
      <c r="D49" s="39"/>
      <c r="E49" s="39"/>
      <c r="F49" s="39"/>
      <c r="G49" s="39"/>
      <c r="H49" s="39"/>
      <c r="I49" s="39"/>
      <c r="J49" s="39"/>
    </row>
    <row r="50" spans="4:10" ht="18.75">
      <c r="D50" s="39"/>
      <c r="E50" s="39"/>
      <c r="F50" s="39"/>
      <c r="G50" s="39"/>
      <c r="H50" s="39"/>
      <c r="I50" s="39"/>
      <c r="J50" s="39"/>
    </row>
    <row r="51" spans="4:10" ht="18.75">
      <c r="D51" s="39"/>
      <c r="E51" s="39"/>
      <c r="F51" s="39"/>
      <c r="G51" s="39"/>
      <c r="H51" s="39"/>
      <c r="I51" s="39"/>
      <c r="J51" s="39"/>
    </row>
    <row r="52" spans="4:10" ht="18.75">
      <c r="D52" s="39"/>
      <c r="E52" s="39"/>
      <c r="F52" s="39"/>
      <c r="G52" s="39"/>
      <c r="H52" s="39"/>
      <c r="I52" s="39"/>
      <c r="J52" s="39"/>
    </row>
    <row r="53" spans="4:10" ht="18.75">
      <c r="D53" s="39"/>
      <c r="E53" s="39"/>
      <c r="F53" s="39"/>
      <c r="G53" s="39"/>
      <c r="H53" s="39"/>
      <c r="I53" s="39"/>
      <c r="J53" s="39"/>
    </row>
    <row r="54" spans="4:10" ht="18.75">
      <c r="D54" s="39"/>
      <c r="E54" s="39"/>
      <c r="F54" s="39"/>
      <c r="G54" s="39"/>
      <c r="H54" s="39"/>
      <c r="I54" s="39"/>
      <c r="J54" s="39"/>
    </row>
    <row r="55" spans="4:10" ht="18.75">
      <c r="D55" s="39"/>
      <c r="E55" s="39"/>
      <c r="F55" s="39"/>
      <c r="G55" s="39"/>
      <c r="H55" s="39"/>
      <c r="I55" s="39"/>
      <c r="J55" s="39"/>
    </row>
    <row r="56" spans="4:10" ht="18.75">
      <c r="D56" s="39"/>
      <c r="E56" s="39"/>
      <c r="F56" s="39"/>
      <c r="G56" s="39"/>
      <c r="H56" s="39"/>
      <c r="I56" s="39"/>
      <c r="J56" s="39"/>
    </row>
    <row r="57" spans="4:10" ht="18.75">
      <c r="D57" s="39"/>
      <c r="E57" s="39"/>
      <c r="F57" s="39"/>
      <c r="G57" s="39"/>
      <c r="H57" s="39"/>
      <c r="I57" s="39"/>
      <c r="J57" s="39"/>
    </row>
    <row r="58" spans="4:10" ht="18.75">
      <c r="D58" s="39"/>
      <c r="E58" s="39"/>
      <c r="F58" s="39"/>
      <c r="G58" s="39"/>
      <c r="H58" s="39"/>
      <c r="I58" s="39"/>
      <c r="J58" s="39"/>
    </row>
    <row r="59" spans="4:10" ht="18.75">
      <c r="D59" s="39"/>
      <c r="E59" s="39"/>
      <c r="F59" s="39"/>
      <c r="G59" s="39"/>
      <c r="H59" s="39"/>
      <c r="I59" s="39"/>
      <c r="J59" s="39"/>
    </row>
    <row r="60" spans="4:10" ht="18.75">
      <c r="D60" s="39"/>
      <c r="E60" s="39"/>
      <c r="F60" s="39"/>
      <c r="G60" s="39"/>
      <c r="H60" s="39"/>
      <c r="I60" s="39"/>
      <c r="J60" s="39"/>
    </row>
    <row r="61" spans="4:10" ht="18.75">
      <c r="D61" s="39"/>
      <c r="E61" s="39"/>
      <c r="F61" s="39"/>
      <c r="G61" s="39"/>
      <c r="H61" s="39"/>
      <c r="I61" s="39"/>
      <c r="J61" s="39"/>
    </row>
    <row r="62" spans="4:10" ht="18.75">
      <c r="D62" s="39"/>
      <c r="E62" s="39"/>
      <c r="F62" s="39"/>
      <c r="G62" s="39"/>
      <c r="H62" s="39"/>
      <c r="I62" s="39"/>
      <c r="J62" s="39"/>
    </row>
    <row r="63" spans="4:10" ht="18.75">
      <c r="D63" s="39"/>
      <c r="E63" s="39"/>
      <c r="F63" s="39"/>
      <c r="G63" s="39"/>
      <c r="H63" s="39"/>
      <c r="I63" s="39"/>
      <c r="J63" s="39"/>
    </row>
    <row r="64" spans="4:10" ht="18.75">
      <c r="D64" s="39"/>
      <c r="E64" s="39"/>
      <c r="F64" s="39"/>
      <c r="G64" s="39"/>
      <c r="H64" s="39"/>
      <c r="I64" s="39"/>
      <c r="J64" s="39"/>
    </row>
    <row r="65" spans="4:10" ht="18.75">
      <c r="D65" s="39"/>
      <c r="E65" s="39"/>
      <c r="F65" s="39"/>
      <c r="G65" s="39"/>
      <c r="H65" s="39"/>
      <c r="I65" s="39"/>
      <c r="J65" s="39"/>
    </row>
    <row r="66" spans="4:10" ht="18.75">
      <c r="D66" s="39"/>
      <c r="E66" s="39"/>
      <c r="F66" s="39"/>
      <c r="G66" s="39"/>
      <c r="H66" s="39"/>
      <c r="I66" s="39"/>
      <c r="J66" s="39"/>
    </row>
    <row r="67" spans="4:10" ht="18.75">
      <c r="D67" s="39"/>
      <c r="E67" s="39"/>
      <c r="F67" s="39"/>
      <c r="G67" s="39"/>
      <c r="H67" s="39"/>
      <c r="I67" s="39"/>
      <c r="J67" s="39"/>
    </row>
    <row r="68" spans="4:10" ht="18.75">
      <c r="D68" s="39"/>
      <c r="E68" s="39"/>
      <c r="F68" s="39"/>
      <c r="G68" s="39"/>
      <c r="H68" s="39"/>
      <c r="I68" s="39"/>
      <c r="J68" s="39"/>
    </row>
    <row r="69" spans="4:10" ht="18.75">
      <c r="D69" s="39"/>
      <c r="E69" s="39"/>
      <c r="F69" s="39"/>
      <c r="G69" s="39"/>
      <c r="H69" s="39"/>
      <c r="I69" s="39"/>
      <c r="J69" s="39"/>
    </row>
    <row r="70" spans="4:10" ht="18.75">
      <c r="D70" s="39"/>
      <c r="E70" s="39"/>
      <c r="F70" s="39"/>
      <c r="G70" s="39"/>
      <c r="H70" s="39"/>
      <c r="I70" s="39"/>
      <c r="J70" s="39"/>
    </row>
    <row r="71" spans="4:10" ht="18.75">
      <c r="D71" s="39"/>
      <c r="E71" s="39"/>
      <c r="F71" s="39"/>
      <c r="G71" s="39"/>
      <c r="H71" s="39"/>
      <c r="I71" s="39"/>
      <c r="J71" s="39"/>
    </row>
    <row r="72" spans="4:10" ht="18.75">
      <c r="D72" s="39"/>
      <c r="E72" s="39"/>
      <c r="F72" s="39"/>
      <c r="G72" s="39"/>
      <c r="H72" s="39"/>
      <c r="I72" s="39"/>
      <c r="J72" s="39"/>
    </row>
    <row r="73" spans="4:10" ht="18.75">
      <c r="D73" s="39"/>
      <c r="E73" s="39"/>
      <c r="F73" s="39"/>
      <c r="G73" s="39"/>
      <c r="H73" s="39"/>
      <c r="I73" s="39"/>
      <c r="J73" s="39"/>
    </row>
    <row r="74" spans="4:10" ht="18.75">
      <c r="D74" s="39"/>
      <c r="E74" s="39"/>
      <c r="F74" s="39"/>
      <c r="G74" s="39"/>
      <c r="H74" s="39"/>
      <c r="I74" s="39"/>
      <c r="J74" s="39"/>
    </row>
    <row r="75" spans="4:10" ht="18.75">
      <c r="D75" s="39"/>
      <c r="E75" s="39"/>
      <c r="F75" s="39"/>
      <c r="G75" s="39"/>
      <c r="H75" s="39"/>
      <c r="I75" s="39"/>
      <c r="J75" s="39"/>
    </row>
    <row r="76" spans="4:10" ht="18.75">
      <c r="D76" s="39"/>
      <c r="E76" s="39"/>
      <c r="F76" s="39"/>
      <c r="G76" s="39"/>
      <c r="H76" s="39"/>
      <c r="I76" s="39"/>
      <c r="J76" s="39"/>
    </row>
    <row r="77" spans="4:10" ht="18.75">
      <c r="D77" s="39"/>
      <c r="E77" s="39"/>
      <c r="F77" s="39"/>
      <c r="G77" s="39"/>
      <c r="H77" s="39"/>
      <c r="I77" s="39"/>
      <c r="J77" s="39"/>
    </row>
    <row r="78" spans="4:10" ht="18.75">
      <c r="D78" s="39"/>
      <c r="E78" s="39"/>
      <c r="F78" s="39"/>
      <c r="G78" s="39"/>
      <c r="H78" s="39"/>
      <c r="I78" s="39"/>
      <c r="J78" s="39"/>
    </row>
    <row r="79" spans="4:10" ht="18.75">
      <c r="D79" s="39"/>
      <c r="E79" s="39"/>
      <c r="F79" s="39"/>
      <c r="G79" s="39"/>
      <c r="H79" s="39"/>
      <c r="I79" s="39"/>
      <c r="J79" s="39"/>
    </row>
    <row r="80" spans="4:10" ht="18.75">
      <c r="D80" s="39"/>
      <c r="E80" s="39"/>
      <c r="F80" s="39"/>
      <c r="G80" s="39"/>
      <c r="H80" s="39"/>
      <c r="I80" s="39"/>
      <c r="J80" s="39"/>
    </row>
    <row r="81" spans="4:10" ht="18.75">
      <c r="D81" s="39"/>
      <c r="E81" s="39"/>
      <c r="F81" s="39"/>
      <c r="G81" s="39"/>
      <c r="H81" s="39"/>
      <c r="I81" s="39"/>
      <c r="J81" s="39"/>
    </row>
    <row r="82" spans="4:10" ht="18.75">
      <c r="D82" s="39"/>
      <c r="E82" s="39"/>
      <c r="F82" s="39"/>
      <c r="G82" s="39"/>
      <c r="H82" s="39"/>
      <c r="I82" s="39"/>
      <c r="J82" s="39"/>
    </row>
    <row r="83" spans="4:10" ht="18.75">
      <c r="D83" s="39"/>
      <c r="E83" s="39"/>
      <c r="F83" s="39"/>
      <c r="G83" s="39"/>
      <c r="H83" s="39"/>
      <c r="I83" s="39"/>
      <c r="J83" s="39"/>
    </row>
    <row r="84" spans="4:10" ht="18.75">
      <c r="D84" s="39"/>
      <c r="E84" s="39"/>
      <c r="F84" s="39"/>
      <c r="G84" s="39"/>
      <c r="H84" s="39"/>
      <c r="I84" s="39"/>
      <c r="J84" s="39"/>
    </row>
    <row r="85" spans="4:10" ht="18.75">
      <c r="D85" s="39"/>
      <c r="E85" s="39"/>
      <c r="F85" s="39"/>
      <c r="G85" s="39"/>
      <c r="H85" s="39"/>
      <c r="I85" s="39"/>
      <c r="J85" s="39"/>
    </row>
    <row r="86" spans="4:10" ht="18.75">
      <c r="D86" s="39"/>
      <c r="E86" s="39"/>
      <c r="F86" s="39"/>
      <c r="G86" s="39"/>
      <c r="H86" s="39"/>
      <c r="I86" s="39"/>
      <c r="J86" s="39"/>
    </row>
    <row r="87" spans="4:10" ht="18.75">
      <c r="D87" s="39"/>
      <c r="E87" s="39"/>
      <c r="F87" s="39"/>
      <c r="G87" s="39"/>
      <c r="H87" s="39"/>
      <c r="I87" s="39"/>
      <c r="J87" s="39"/>
    </row>
    <row r="88" spans="4:10" ht="18.75">
      <c r="D88" s="39"/>
      <c r="E88" s="39"/>
      <c r="F88" s="39"/>
      <c r="G88" s="39"/>
      <c r="H88" s="39"/>
      <c r="I88" s="39"/>
      <c r="J88" s="39"/>
    </row>
    <row r="89" spans="4:10" ht="18.75">
      <c r="D89" s="39"/>
      <c r="E89" s="39"/>
      <c r="F89" s="39"/>
      <c r="G89" s="39"/>
      <c r="H89" s="39"/>
      <c r="I89" s="39"/>
      <c r="J89" s="39"/>
    </row>
    <row r="90" spans="4:10" ht="18.75">
      <c r="D90" s="39"/>
      <c r="E90" s="39"/>
      <c r="F90" s="39"/>
      <c r="G90" s="39"/>
      <c r="H90" s="39"/>
      <c r="I90" s="39"/>
      <c r="J90" s="39"/>
    </row>
    <row r="91" spans="4:10" ht="18.75">
      <c r="D91" s="39"/>
      <c r="E91" s="39"/>
      <c r="F91" s="39"/>
      <c r="G91" s="39"/>
      <c r="H91" s="39"/>
      <c r="I91" s="39"/>
      <c r="J91" s="39"/>
    </row>
    <row r="92" spans="4:10" ht="18.75">
      <c r="D92" s="39"/>
      <c r="E92" s="39"/>
      <c r="F92" s="39"/>
      <c r="G92" s="39"/>
      <c r="H92" s="39"/>
      <c r="I92" s="39"/>
      <c r="J92" s="39"/>
    </row>
    <row r="93" spans="4:10" ht="18.75">
      <c r="D93" s="39"/>
      <c r="E93" s="39"/>
      <c r="F93" s="39"/>
      <c r="G93" s="39"/>
      <c r="H93" s="39"/>
      <c r="I93" s="39"/>
      <c r="J93" s="39"/>
    </row>
    <row r="94" spans="4:10" ht="18.75">
      <c r="D94" s="39"/>
      <c r="E94" s="39"/>
      <c r="F94" s="39"/>
      <c r="G94" s="39"/>
      <c r="H94" s="39"/>
      <c r="I94" s="39"/>
      <c r="J94" s="39"/>
    </row>
    <row r="95" spans="4:10" ht="18.75">
      <c r="D95" s="39"/>
      <c r="E95" s="39"/>
      <c r="F95" s="39"/>
      <c r="G95" s="39"/>
      <c r="H95" s="39"/>
      <c r="I95" s="39"/>
      <c r="J95" s="39"/>
    </row>
    <row r="96" spans="4:10" ht="18.75">
      <c r="D96" s="39"/>
      <c r="E96" s="39"/>
      <c r="F96" s="39"/>
      <c r="G96" s="39"/>
      <c r="H96" s="39"/>
      <c r="I96" s="39"/>
      <c r="J96" s="39"/>
    </row>
    <row r="97" spans="4:10" ht="18.75">
      <c r="D97" s="39"/>
      <c r="E97" s="39"/>
      <c r="F97" s="39"/>
      <c r="G97" s="39"/>
      <c r="H97" s="39"/>
      <c r="I97" s="39"/>
      <c r="J97" s="39"/>
    </row>
    <row r="98" spans="4:10" ht="18.75">
      <c r="D98" s="39"/>
      <c r="E98" s="39"/>
      <c r="F98" s="39"/>
      <c r="G98" s="39"/>
      <c r="H98" s="39"/>
      <c r="I98" s="39"/>
      <c r="J98" s="39"/>
    </row>
    <row r="99" spans="4:10" ht="18.75">
      <c r="D99" s="39"/>
      <c r="E99" s="39"/>
      <c r="F99" s="39"/>
      <c r="G99" s="39"/>
      <c r="H99" s="39"/>
      <c r="I99" s="39"/>
      <c r="J99" s="39"/>
    </row>
    <row r="100" spans="4:10" ht="18.75">
      <c r="D100" s="39"/>
      <c r="E100" s="39"/>
      <c r="F100" s="39"/>
      <c r="G100" s="39"/>
      <c r="H100" s="39"/>
      <c r="I100" s="39"/>
      <c r="J100" s="39"/>
    </row>
    <row r="101" spans="4:10" ht="18.75">
      <c r="D101" s="39"/>
      <c r="E101" s="39"/>
      <c r="F101" s="39"/>
      <c r="G101" s="39"/>
      <c r="H101" s="39"/>
      <c r="I101" s="39"/>
      <c r="J101" s="39"/>
    </row>
    <row r="102" spans="4:10" ht="18.75">
      <c r="D102" s="39"/>
      <c r="E102" s="39"/>
      <c r="F102" s="39"/>
      <c r="G102" s="39"/>
      <c r="H102" s="39"/>
      <c r="I102" s="39"/>
      <c r="J102" s="39"/>
    </row>
    <row r="103" spans="4:10" ht="18.75">
      <c r="D103" s="39"/>
      <c r="E103" s="39"/>
      <c r="F103" s="39"/>
      <c r="G103" s="39"/>
      <c r="H103" s="39"/>
      <c r="I103" s="39"/>
      <c r="J103" s="39"/>
    </row>
    <row r="104" spans="4:10" ht="18.75">
      <c r="D104" s="39"/>
      <c r="E104" s="39"/>
      <c r="F104" s="39"/>
      <c r="G104" s="39"/>
      <c r="H104" s="39"/>
      <c r="I104" s="39"/>
      <c r="J104" s="39"/>
    </row>
    <row r="105" spans="4:10" ht="18.75">
      <c r="D105" s="39"/>
      <c r="E105" s="39"/>
      <c r="F105" s="39"/>
      <c r="G105" s="39"/>
      <c r="H105" s="39"/>
      <c r="I105" s="39"/>
      <c r="J105" s="39"/>
    </row>
    <row r="106" spans="4:10" ht="18.75">
      <c r="D106" s="39"/>
      <c r="E106" s="39"/>
      <c r="F106" s="39"/>
      <c r="G106" s="39"/>
      <c r="H106" s="39"/>
      <c r="I106" s="39"/>
      <c r="J106" s="39"/>
    </row>
    <row r="107" spans="4:10" ht="18.75">
      <c r="D107" s="39"/>
      <c r="E107" s="39"/>
      <c r="F107" s="39"/>
      <c r="G107" s="39"/>
      <c r="H107" s="39"/>
      <c r="I107" s="39"/>
      <c r="J107" s="39"/>
    </row>
    <row r="108" spans="4:10" ht="18.75">
      <c r="D108" s="39"/>
      <c r="E108" s="39"/>
      <c r="F108" s="39"/>
      <c r="G108" s="39"/>
      <c r="H108" s="39"/>
      <c r="I108" s="39"/>
      <c r="J108" s="39"/>
    </row>
    <row r="109" spans="4:10" ht="18.75">
      <c r="D109" s="39"/>
      <c r="E109" s="39"/>
      <c r="F109" s="39"/>
      <c r="G109" s="39"/>
      <c r="H109" s="39"/>
      <c r="I109" s="39"/>
      <c r="J109" s="39"/>
    </row>
    <row r="110" spans="4:10" ht="18.75">
      <c r="D110" s="39"/>
      <c r="E110" s="39"/>
      <c r="F110" s="39"/>
      <c r="G110" s="39"/>
      <c r="H110" s="39"/>
      <c r="I110" s="39"/>
      <c r="J110" s="39"/>
    </row>
    <row r="111" spans="4:10" ht="18.75">
      <c r="D111" s="39"/>
      <c r="E111" s="39"/>
      <c r="F111" s="39"/>
      <c r="G111" s="39"/>
      <c r="H111" s="39"/>
      <c r="I111" s="39"/>
      <c r="J111" s="39"/>
    </row>
    <row r="112" spans="4:10" ht="18.75">
      <c r="D112" s="39"/>
      <c r="E112" s="39"/>
      <c r="F112" s="39"/>
      <c r="G112" s="39"/>
      <c r="H112" s="39"/>
      <c r="I112" s="39"/>
      <c r="J112" s="39"/>
    </row>
    <row r="113" spans="4:10" ht="18.75">
      <c r="D113" s="39"/>
      <c r="E113" s="39"/>
      <c r="F113" s="39"/>
      <c r="G113" s="39"/>
      <c r="H113" s="39"/>
      <c r="I113" s="39"/>
      <c r="J113" s="39"/>
    </row>
    <row r="114" spans="4:10" ht="18.75">
      <c r="D114" s="39"/>
      <c r="E114" s="39"/>
      <c r="F114" s="39"/>
      <c r="G114" s="39"/>
      <c r="H114" s="39"/>
      <c r="I114" s="39"/>
      <c r="J114" s="39"/>
    </row>
    <row r="115" spans="4:10" ht="18.75">
      <c r="D115" s="39"/>
      <c r="E115" s="39"/>
      <c r="F115" s="39"/>
      <c r="G115" s="39"/>
      <c r="H115" s="39"/>
      <c r="I115" s="39"/>
      <c r="J115" s="39"/>
    </row>
    <row r="116" spans="4:10" ht="18.75">
      <c r="D116" s="39"/>
      <c r="E116" s="39"/>
      <c r="F116" s="39"/>
      <c r="G116" s="39"/>
      <c r="H116" s="39"/>
      <c r="I116" s="39"/>
      <c r="J116" s="39"/>
    </row>
    <row r="117" spans="4:10" ht="18.75">
      <c r="D117" s="39"/>
      <c r="E117" s="39"/>
      <c r="F117" s="39"/>
      <c r="G117" s="39"/>
      <c r="H117" s="39"/>
      <c r="I117" s="39"/>
      <c r="J117" s="39"/>
    </row>
    <row r="118" spans="4:10" ht="18.75">
      <c r="D118" s="39"/>
      <c r="E118" s="39"/>
      <c r="F118" s="39"/>
      <c r="G118" s="39"/>
      <c r="H118" s="39"/>
      <c r="I118" s="39"/>
      <c r="J118" s="39"/>
    </row>
    <row r="119" spans="4:10" ht="18.75">
      <c r="D119" s="39"/>
      <c r="E119" s="39"/>
      <c r="F119" s="39"/>
      <c r="G119" s="39"/>
      <c r="H119" s="39"/>
      <c r="I119" s="39"/>
      <c r="J119" s="39"/>
    </row>
    <row r="120" spans="4:10" ht="18.75">
      <c r="D120" s="39"/>
      <c r="E120" s="39"/>
      <c r="F120" s="39"/>
      <c r="G120" s="39"/>
      <c r="H120" s="39"/>
      <c r="I120" s="39"/>
      <c r="J120" s="39"/>
    </row>
    <row r="121" spans="4:10" ht="18.75">
      <c r="D121" s="39"/>
      <c r="E121" s="39"/>
      <c r="F121" s="39"/>
      <c r="G121" s="39"/>
      <c r="H121" s="39"/>
      <c r="I121" s="39"/>
      <c r="J121" s="39"/>
    </row>
    <row r="122" spans="4:10" ht="18.75">
      <c r="D122" s="39"/>
      <c r="E122" s="39"/>
      <c r="F122" s="39"/>
      <c r="G122" s="39"/>
      <c r="H122" s="39"/>
      <c r="I122" s="39"/>
      <c r="J122" s="39"/>
    </row>
    <row r="123" spans="4:10" ht="18.75">
      <c r="D123" s="39"/>
      <c r="E123" s="39"/>
      <c r="F123" s="39"/>
      <c r="G123" s="39"/>
      <c r="H123" s="39"/>
      <c r="I123" s="39"/>
      <c r="J123" s="39"/>
    </row>
    <row r="124" spans="4:10" ht="18.75">
      <c r="D124" s="39"/>
      <c r="E124" s="39"/>
      <c r="F124" s="39"/>
      <c r="G124" s="39"/>
      <c r="H124" s="39"/>
      <c r="I124" s="39"/>
      <c r="J124" s="39"/>
    </row>
    <row r="125" spans="4:10" ht="18.75">
      <c r="D125" s="39"/>
      <c r="E125" s="39"/>
      <c r="F125" s="39"/>
      <c r="G125" s="39"/>
      <c r="H125" s="39"/>
      <c r="I125" s="39"/>
      <c r="J125" s="39"/>
    </row>
    <row r="126" spans="4:10" ht="18.75">
      <c r="D126" s="39"/>
      <c r="E126" s="39"/>
      <c r="F126" s="39"/>
      <c r="G126" s="39"/>
      <c r="H126" s="39"/>
      <c r="I126" s="39"/>
      <c r="J126" s="39"/>
    </row>
    <row r="127" spans="4:10" ht="18.75">
      <c r="D127" s="39"/>
      <c r="E127" s="39"/>
      <c r="F127" s="39"/>
      <c r="G127" s="39"/>
      <c r="H127" s="39"/>
      <c r="I127" s="39"/>
      <c r="J127" s="39"/>
    </row>
    <row r="128" spans="4:10" ht="18.75">
      <c r="D128" s="39"/>
      <c r="E128" s="39"/>
      <c r="F128" s="39"/>
      <c r="G128" s="39"/>
      <c r="H128" s="39"/>
      <c r="I128" s="39"/>
      <c r="J128" s="39"/>
    </row>
    <row r="129" spans="4:10" ht="18.75">
      <c r="D129" s="39"/>
      <c r="E129" s="39"/>
      <c r="F129" s="39"/>
      <c r="G129" s="39"/>
      <c r="H129" s="39"/>
      <c r="I129" s="39"/>
      <c r="J129" s="39"/>
    </row>
    <row r="130" spans="4:10" ht="18.75">
      <c r="D130" s="39"/>
      <c r="E130" s="39"/>
      <c r="F130" s="39"/>
      <c r="G130" s="39"/>
      <c r="H130" s="39"/>
      <c r="I130" s="39"/>
      <c r="J130" s="39"/>
    </row>
    <row r="131" spans="4:10" ht="18.75">
      <c r="D131" s="39"/>
      <c r="E131" s="39"/>
      <c r="F131" s="39"/>
      <c r="G131" s="39"/>
      <c r="H131" s="39"/>
      <c r="I131" s="39"/>
      <c r="J131" s="39"/>
    </row>
    <row r="132" spans="4:10" ht="18.75">
      <c r="D132" s="39"/>
      <c r="E132" s="39"/>
      <c r="F132" s="39"/>
      <c r="G132" s="39"/>
      <c r="H132" s="39"/>
      <c r="I132" s="39"/>
      <c r="J132" s="39"/>
    </row>
    <row r="133" spans="4:10" ht="18.75">
      <c r="D133" s="39"/>
      <c r="E133" s="39"/>
      <c r="F133" s="39"/>
      <c r="G133" s="39"/>
      <c r="H133" s="39"/>
      <c r="I133" s="39"/>
      <c r="J133" s="39"/>
    </row>
    <row r="134" spans="4:10" ht="18.75">
      <c r="D134" s="39"/>
      <c r="E134" s="39"/>
      <c r="F134" s="39"/>
      <c r="G134" s="39"/>
      <c r="H134" s="39"/>
      <c r="I134" s="39"/>
      <c r="J134" s="39"/>
    </row>
    <row r="135" spans="4:10" ht="18.75">
      <c r="D135" s="39"/>
      <c r="E135" s="39"/>
      <c r="F135" s="39"/>
      <c r="G135" s="39"/>
      <c r="H135" s="39"/>
      <c r="I135" s="39"/>
      <c r="J135" s="39"/>
    </row>
    <row r="136" spans="4:10" ht="18.75">
      <c r="D136" s="39"/>
      <c r="E136" s="39"/>
      <c r="F136" s="39"/>
      <c r="G136" s="39"/>
      <c r="H136" s="39"/>
      <c r="I136" s="39"/>
      <c r="J136" s="39"/>
    </row>
    <row r="137" spans="4:10" ht="18.75">
      <c r="D137" s="39"/>
      <c r="E137" s="39"/>
      <c r="F137" s="39"/>
      <c r="G137" s="39"/>
      <c r="H137" s="39"/>
      <c r="I137" s="39"/>
      <c r="J137" s="39"/>
    </row>
    <row r="138" spans="4:10" ht="18.75">
      <c r="D138" s="39"/>
      <c r="E138" s="39"/>
      <c r="F138" s="39"/>
      <c r="G138" s="39"/>
      <c r="H138" s="39"/>
      <c r="I138" s="39"/>
      <c r="J138" s="39"/>
    </row>
    <row r="139" spans="4:10" ht="18.75">
      <c r="D139" s="39"/>
      <c r="E139" s="39"/>
      <c r="F139" s="39"/>
      <c r="G139" s="39"/>
      <c r="H139" s="39"/>
      <c r="I139" s="39"/>
      <c r="J139" s="39"/>
    </row>
    <row r="140" spans="4:10" ht="18.75">
      <c r="D140" s="39"/>
      <c r="E140" s="39"/>
      <c r="F140" s="39"/>
      <c r="G140" s="39"/>
      <c r="H140" s="39"/>
      <c r="I140" s="39"/>
      <c r="J140" s="39"/>
    </row>
    <row r="141" spans="4:10" ht="18.75">
      <c r="D141" s="39"/>
      <c r="E141" s="39"/>
      <c r="F141" s="39"/>
      <c r="G141" s="39"/>
      <c r="H141" s="39"/>
      <c r="I141" s="39"/>
      <c r="J141" s="39"/>
    </row>
    <row r="142" spans="4:10" ht="18.75">
      <c r="D142" s="39"/>
      <c r="E142" s="39"/>
      <c r="F142" s="39"/>
      <c r="G142" s="39"/>
      <c r="H142" s="39"/>
      <c r="I142" s="39"/>
      <c r="J142" s="39"/>
    </row>
    <row r="143" spans="4:10" ht="18.75">
      <c r="D143" s="39"/>
      <c r="E143" s="39"/>
      <c r="F143" s="39"/>
      <c r="G143" s="39"/>
      <c r="H143" s="39"/>
      <c r="I143" s="39"/>
      <c r="J143" s="39"/>
    </row>
    <row r="144" spans="4:10" ht="18.75">
      <c r="D144" s="39"/>
      <c r="E144" s="39"/>
      <c r="F144" s="39"/>
      <c r="G144" s="39"/>
      <c r="H144" s="39"/>
      <c r="I144" s="39"/>
      <c r="J144" s="39"/>
    </row>
    <row r="145" spans="4:10" ht="18.75">
      <c r="D145" s="39"/>
      <c r="E145" s="39"/>
      <c r="F145" s="39"/>
      <c r="G145" s="39"/>
      <c r="H145" s="39"/>
      <c r="I145" s="39"/>
      <c r="J145" s="39"/>
    </row>
    <row r="146" spans="4:10" ht="18.75">
      <c r="D146" s="39"/>
      <c r="E146" s="39"/>
      <c r="F146" s="39"/>
      <c r="G146" s="39"/>
      <c r="H146" s="39"/>
      <c r="I146" s="39"/>
      <c r="J146" s="39"/>
    </row>
    <row r="147" spans="4:10" ht="18.75">
      <c r="D147" s="39"/>
      <c r="E147" s="39"/>
      <c r="F147" s="39"/>
      <c r="G147" s="39"/>
      <c r="H147" s="39"/>
      <c r="I147" s="39"/>
      <c r="J147" s="39"/>
    </row>
    <row r="148" spans="4:10" ht="18.75">
      <c r="D148" s="39"/>
      <c r="E148" s="39"/>
      <c r="F148" s="39"/>
      <c r="G148" s="39"/>
      <c r="H148" s="39"/>
      <c r="I148" s="39"/>
      <c r="J148" s="39"/>
    </row>
    <row r="149" spans="4:10" ht="18.75">
      <c r="D149" s="39"/>
      <c r="E149" s="39"/>
      <c r="F149" s="39"/>
      <c r="G149" s="39"/>
      <c r="H149" s="39"/>
      <c r="I149" s="39"/>
      <c r="J149" s="39"/>
    </row>
    <row r="150" spans="4:10" ht="18.75">
      <c r="D150" s="39"/>
      <c r="E150" s="39"/>
      <c r="F150" s="39"/>
      <c r="G150" s="39"/>
      <c r="H150" s="39"/>
      <c r="I150" s="39"/>
      <c r="J150" s="39"/>
    </row>
    <row r="151" spans="4:10" ht="18.75">
      <c r="D151" s="39"/>
      <c r="E151" s="39"/>
      <c r="F151" s="39"/>
      <c r="G151" s="39"/>
      <c r="H151" s="39"/>
      <c r="I151" s="39"/>
      <c r="J151" s="39"/>
    </row>
    <row r="152" spans="4:10" ht="18.75">
      <c r="D152" s="39"/>
      <c r="E152" s="39"/>
      <c r="F152" s="39"/>
      <c r="G152" s="39"/>
      <c r="H152" s="39"/>
      <c r="I152" s="39"/>
      <c r="J152" s="39"/>
    </row>
    <row r="153" spans="4:10" ht="18.75">
      <c r="D153" s="39"/>
      <c r="E153" s="39"/>
      <c r="F153" s="39"/>
      <c r="G153" s="39"/>
      <c r="H153" s="39"/>
      <c r="I153" s="39"/>
      <c r="J153" s="39"/>
    </row>
    <row r="154" spans="4:10" ht="18.75">
      <c r="D154" s="39"/>
      <c r="E154" s="39"/>
      <c r="F154" s="39"/>
      <c r="G154" s="39"/>
      <c r="H154" s="39"/>
      <c r="I154" s="39"/>
      <c r="J154" s="39"/>
    </row>
    <row r="155" spans="4:10" ht="18.75">
      <c r="D155" s="39"/>
      <c r="E155" s="39"/>
      <c r="F155" s="39"/>
      <c r="G155" s="39"/>
      <c r="H155" s="39"/>
      <c r="I155" s="39"/>
      <c r="J155" s="39"/>
    </row>
    <row r="156" spans="4:10" ht="18.75">
      <c r="D156" s="39"/>
      <c r="E156" s="39"/>
      <c r="F156" s="39"/>
      <c r="G156" s="39"/>
      <c r="H156" s="39"/>
      <c r="I156" s="39"/>
      <c r="J156" s="39"/>
    </row>
    <row r="157" spans="4:10" ht="18.75">
      <c r="D157" s="39"/>
      <c r="E157" s="39"/>
      <c r="F157" s="39"/>
      <c r="G157" s="39"/>
      <c r="H157" s="39"/>
      <c r="I157" s="39"/>
      <c r="J157" s="39"/>
    </row>
    <row r="158" spans="4:10" ht="18.75">
      <c r="D158" s="39"/>
      <c r="E158" s="39"/>
      <c r="F158" s="39"/>
      <c r="G158" s="39"/>
      <c r="H158" s="39"/>
      <c r="I158" s="39"/>
      <c r="J158" s="39"/>
    </row>
    <row r="159" spans="4:10" ht="18.75">
      <c r="D159" s="39"/>
      <c r="E159" s="39"/>
      <c r="F159" s="39"/>
      <c r="G159" s="39"/>
      <c r="H159" s="39"/>
      <c r="I159" s="39"/>
      <c r="J159" s="39"/>
    </row>
    <row r="160" spans="4:10" ht="18.75">
      <c r="D160" s="39"/>
      <c r="E160" s="39"/>
      <c r="F160" s="39"/>
      <c r="G160" s="39"/>
      <c r="H160" s="39"/>
      <c r="I160" s="39"/>
      <c r="J160" s="39"/>
    </row>
  </sheetData>
  <sheetProtection/>
  <protectedRanges>
    <protectedRange sqref="A6" name="Диапазон4_1"/>
    <protectedRange sqref="A9:A13" name="Диапазон4_2"/>
    <protectedRange sqref="A18" name="Диапазон4_7"/>
    <protectedRange sqref="A19" name="Диапазон4_11"/>
    <protectedRange sqref="A24" name="Диапазон4"/>
    <protectedRange sqref="A26" name="Диапазон4_8"/>
    <protectedRange sqref="A25" name="Диапазон4_14"/>
  </protectedRanges>
  <mergeCells count="2">
    <mergeCell ref="E2:F2"/>
    <mergeCell ref="B1:J1"/>
  </mergeCells>
  <printOptions/>
  <pageMargins left="0.7874015748031497" right="0.3937007874015748" top="0.5905511811023623" bottom="0.3937007874015748" header="0.7086614173228347" footer="0.5118110236220472"/>
  <pageSetup fitToHeight="8" fitToWidth="1" horizontalDpi="600" verticalDpi="600" orientation="landscape" paperSize="9" scale="54" r:id="rId1"/>
  <headerFooter alignWithMargins="0">
    <oddHeader>&amp;C&amp;P</oddHeader>
  </headerFooter>
  <rowBreaks count="9" manualBreakCount="9">
    <brk id="19" max="9" man="1"/>
    <brk id="24" max="9" man="1"/>
    <brk id="28" max="9" man="1"/>
    <brk id="33" max="9" man="1"/>
    <brk id="34" max="9" man="1"/>
    <brk id="36" max="9" man="1"/>
    <brk id="37" max="9" man="1"/>
    <brk id="49" max="9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eastep_473</dc:creator>
  <cp:keywords/>
  <dc:description/>
  <cp:lastModifiedBy>user</cp:lastModifiedBy>
  <cp:lastPrinted>2022-11-14T12:30:48Z</cp:lastPrinted>
  <dcterms:created xsi:type="dcterms:W3CDTF">2013-08-29T11:08:06Z</dcterms:created>
  <dcterms:modified xsi:type="dcterms:W3CDTF">2023-11-16T14:07:31Z</dcterms:modified>
  <cp:category/>
  <cp:version/>
  <cp:contentType/>
  <cp:contentStatus/>
</cp:coreProperties>
</file>