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10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<sst xmlns="http://schemas.openxmlformats.org/spreadsheetml/2006/main" count="401" uniqueCount="282">
  <si>
    <t>КОНСОЛИДИРОВАННЫЙ  ОТЧЕТ  О ФИНАНСОВЫХ РЕЗУЛЬТАТАХ ДЕЯТЕЛЬНОСТИ</t>
  </si>
  <si>
    <t>КОДЫ</t>
  </si>
  <si>
    <t xml:space="preserve">                  Форма по ОКУД    </t>
  </si>
  <si>
    <t>0503321</t>
  </si>
  <si>
    <t xml:space="preserve">Дата    </t>
  </si>
  <si>
    <t xml:space="preserve"> по ОКПО   </t>
  </si>
  <si>
    <t>Периодичность:  годовая</t>
  </si>
  <si>
    <t>Единица измерения: руб</t>
  </si>
  <si>
    <t xml:space="preserve"> по ОКЕИ  </t>
  </si>
  <si>
    <t>Код по КОСГУ</t>
  </si>
  <si>
    <t xml:space="preserve">Консолидированный бюджет субъекта Российской Федерации и территориального государственного внебюджетного 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</si>
  <si>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</si>
  <si>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</si>
  <si>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</si>
  <si>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</si>
  <si>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</si>
  <si>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</si>
  <si>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</si>
  <si>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</si>
  <si>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</si>
  <si>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</si>
  <si>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</si>
  <si>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</si>
  <si>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</si>
  <si>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</si>
  <si>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</si>
  <si>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</si>
  <si>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</si>
  <si>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</si>
  <si>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</si>
  <si>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061</t>
  </si>
  <si>
    <t>151</t>
  </si>
  <si>
    <t>062</t>
  </si>
  <si>
    <t>152</t>
  </si>
  <si>
    <t>063</t>
  </si>
  <si>
    <t>153</t>
  </si>
  <si>
    <t>080</t>
  </si>
  <si>
    <t>160</t>
  </si>
  <si>
    <t>090</t>
  </si>
  <si>
    <t>170</t>
  </si>
  <si>
    <t>091</t>
  </si>
  <si>
    <t>171</t>
  </si>
  <si>
    <t>092</t>
  </si>
  <si>
    <t>172</t>
  </si>
  <si>
    <t>093</t>
  </si>
  <si>
    <t>173</t>
  </si>
  <si>
    <t>180</t>
  </si>
  <si>
    <t>200</t>
  </si>
  <si>
    <t>Оплата труда и начисления на выплаты по оплате труда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</si>
  <si>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</si>
  <si>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</si>
  <si>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</si>
  <si>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</si>
  <si>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</si>
  <si>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</si>
  <si>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</si>
  <si>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</si>
  <si>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</si>
  <si>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</si>
  <si>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</si>
  <si>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</si>
  <si>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</si>
  <si>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</si>
  <si>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</si>
  <si>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</si>
  <si>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</si>
  <si>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</si>
  <si>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</si>
  <si>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</si>
  <si>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</si>
  <si>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</si>
  <si>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</si>
  <si>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</si>
  <si>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</si>
  <si>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</si>
  <si>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Форма 0503321  с.2</t>
  </si>
  <si>
    <t>250</t>
  </si>
  <si>
    <t>251</t>
  </si>
  <si>
    <t>252</t>
  </si>
  <si>
    <t>233</t>
  </si>
  <si>
    <t>253</t>
  </si>
  <si>
    <t>260</t>
  </si>
  <si>
    <t>пенсии, пособия и выплаты по пенсионному, социальному и медицинскому страхованию   населения</t>
  </si>
  <si>
    <t>261</t>
  </si>
  <si>
    <t>262</t>
  </si>
  <si>
    <t>243</t>
  </si>
  <si>
    <t>263</t>
  </si>
  <si>
    <t>270</t>
  </si>
  <si>
    <t>271</t>
  </si>
  <si>
    <t>272</t>
  </si>
  <si>
    <t>273</t>
  </si>
  <si>
    <t>280</t>
  </si>
  <si>
    <t>290</t>
  </si>
  <si>
    <t>291</t>
  </si>
  <si>
    <t xml:space="preserve">Налог на прибыль </t>
  </si>
  <si>
    <t>292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</si>
  <si>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</si>
  <si>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</si>
  <si>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</si>
  <si>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</si>
  <si>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</si>
  <si>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</si>
  <si>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</si>
  <si>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</si>
  <si>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</si>
  <si>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</si>
  <si>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</si>
  <si>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</si>
  <si>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</si>
  <si>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</si>
  <si>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Чистое поступление материальных запасов</t>
  </si>
  <si>
    <t>360</t>
  </si>
  <si>
    <t>361</t>
  </si>
  <si>
    <t>340</t>
  </si>
  <si>
    <t>362</t>
  </si>
  <si>
    <t>440</t>
  </si>
  <si>
    <t>380</t>
  </si>
  <si>
    <t>390</t>
  </si>
  <si>
    <t>Чистое поступление средств на счета бюджетов</t>
  </si>
  <si>
    <t>411</t>
  </si>
  <si>
    <t>510</t>
  </si>
  <si>
    <t>412</t>
  </si>
  <si>
    <t>610</t>
  </si>
  <si>
    <t xml:space="preserve">Чистое поступление ценных бумаг, кроме акций и иных форм участия в капитале </t>
  </si>
  <si>
    <t>421</t>
  </si>
  <si>
    <t>520</t>
  </si>
  <si>
    <t>422</t>
  </si>
  <si>
    <t>620</t>
  </si>
  <si>
    <t>Форма 0503321  с.3</t>
  </si>
  <si>
    <t>Чистое поступление акций и иных форм участия в капитале</t>
  </si>
  <si>
    <t>441</t>
  </si>
  <si>
    <t>530</t>
  </si>
  <si>
    <t>442</t>
  </si>
  <si>
    <t>630</t>
  </si>
  <si>
    <t xml:space="preserve">Чистое предоставление бюджетных кредитов </t>
  </si>
  <si>
    <t>460</t>
  </si>
  <si>
    <t>461</t>
  </si>
  <si>
    <t>540</t>
  </si>
  <si>
    <t>462</t>
  </si>
  <si>
    <t>640</t>
  </si>
  <si>
    <t xml:space="preserve">Чистое поступление иных финансовых активов </t>
  </si>
  <si>
    <t>470</t>
  </si>
  <si>
    <t>471</t>
  </si>
  <si>
    <t>550</t>
  </si>
  <si>
    <t>472</t>
  </si>
  <si>
    <t>650</t>
  </si>
  <si>
    <t>Чистое увеличение дебиторской задолженности (кроме бюджетных кредитов)</t>
  </si>
  <si>
    <t>480</t>
  </si>
  <si>
    <t>481</t>
  </si>
  <si>
    <t>560</t>
  </si>
  <si>
    <t>482</t>
  </si>
  <si>
    <t>660</t>
  </si>
  <si>
    <t>Чистое увеличение задолженности по внутреннему государственному (муниципальному) долгу</t>
  </si>
  <si>
    <t>521</t>
  </si>
  <si>
    <t>710</t>
  </si>
  <si>
    <t>522</t>
  </si>
  <si>
    <t>810</t>
  </si>
  <si>
    <t>Чистое увеличение задолженности по внешнему государственному долгу</t>
  </si>
  <si>
    <t>531</t>
  </si>
  <si>
    <t>720</t>
  </si>
  <si>
    <t>532</t>
  </si>
  <si>
    <t>820</t>
  </si>
  <si>
    <t xml:space="preserve">Чистое увеличение прочей кредиторской задолженности </t>
  </si>
  <si>
    <t>541</t>
  </si>
  <si>
    <t>730</t>
  </si>
  <si>
    <t>542</t>
  </si>
  <si>
    <t>830</t>
  </si>
  <si>
    <t xml:space="preserve">Наименование финансового органа </t>
  </si>
  <si>
    <t xml:space="preserve">Наименование бюджета </t>
  </si>
  <si>
    <t xml:space="preserve">На </t>
  </si>
  <si>
    <t>Код стро-
ки</t>
  </si>
  <si>
    <r>
      <t xml:space="preserve">Доходы </t>
    </r>
    <r>
      <rPr>
        <sz val="8"/>
        <rFont val="Arial"/>
        <family val="2"/>
      </rPr>
      <t>( стр.020 + стр.030 + стр.040 +стр.050 + стр.060 +стр.080 + стр.090 + стр.100 + стр.110)</t>
    </r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</si>
  <si>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</si>
  <si>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</si>
  <si>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r>
      <t xml:space="preserve">Расходы </t>
    </r>
    <r>
      <rPr>
        <sz val="8"/>
        <rFont val="Arial"/>
        <family val="2"/>
      </rPr>
      <t>(стр.160 + стр.170 + стр.190 + стр.210 + стр.230 + стр.240 +стр.260 + стр. 270 + стр.280)</t>
    </r>
  </si>
  <si>
    <t>поступления от других бюджетов бюджетной системы Российской Федерации</t>
  </si>
  <si>
    <t>поступления от наднациональных организаций и правительств   иностранных государств</t>
  </si>
  <si>
    <t>поступления от международных финансовых организаций</t>
  </si>
  <si>
    <t>доходы от переоценки активов</t>
  </si>
  <si>
    <t>доходы от реализации активов</t>
  </si>
  <si>
    <t>чрезвычайные доходы от операций с активами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</si>
  <si>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</si>
  <si>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</si>
  <si>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</si>
  <si>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</si>
  <si>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</si>
  <si>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</si>
  <si>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</si>
  <si>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</si>
  <si>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</si>
  <si>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</si>
  <si>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обслуживание внешнего долга</t>
  </si>
  <si>
    <t>безвозмездные 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</si>
  <si>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</si>
  <si>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поступления от бюджетов</t>
  </si>
  <si>
    <t>Доходы от операций с активами</t>
  </si>
  <si>
    <t>Приобретение работ, услуг</t>
  </si>
  <si>
    <t>Обслуживание государственного (муниципального) долга</t>
  </si>
  <si>
    <t>Безвозмездные перечисления организациям</t>
  </si>
  <si>
    <t>Налоговые доходы</t>
  </si>
  <si>
    <t>Доходы от собственности</t>
  </si>
  <si>
    <t>Суммы принудительного изъятия</t>
  </si>
  <si>
    <t>Взносы на социальные нужды</t>
  </si>
  <si>
    <t>Прочие доходы</t>
  </si>
  <si>
    <t>Доходы будущих периодов</t>
  </si>
  <si>
    <t>Безвозмездные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</si>
  <si>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</si>
  <si>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</si>
  <si>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</si>
  <si>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</si>
  <si>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</si>
  <si>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</si>
  <si>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</si>
  <si>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</si>
  <si>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</si>
  <si>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</si>
  <si>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</si>
  <si>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Расходы будущих периодов</t>
  </si>
  <si>
    <t>Операционный результат до налогообложения
(стр.010 - стр.150)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</si>
  <si>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</si>
  <si>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</si>
  <si>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</si>
  <si>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</si>
  <si>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</si>
  <si>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</si>
  <si>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</si>
  <si>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</si>
  <si>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увеличение стоимости материальных запасов</t>
  </si>
  <si>
    <t>уменьшение стоимости материальных запасов</t>
  </si>
  <si>
    <r>
      <t xml:space="preserve">Операции с финансовыми активами и обязательствами </t>
    </r>
    <r>
      <rPr>
        <sz val="8"/>
        <rFont val="Arial"/>
        <family val="2"/>
      </rPr>
      <t>(стр.390 - стр.510)</t>
    </r>
  </si>
  <si>
    <r>
      <rPr>
        <b/>
        <sz val="8"/>
        <rFont val="Arial"/>
        <family val="2"/>
      </rPr>
      <t>Операции с финансовыми активами</t>
    </r>
    <r>
      <rPr>
        <sz val="8"/>
        <rFont val="Arial"/>
        <family val="2"/>
      </rPr>
      <t xml:space="preserve">
(стр.410 + стр.420 + стр.440 +  стр.460 + стр. 470 + стр.480)</t>
    </r>
  </si>
  <si>
    <t>поступление на счета бюджетов</t>
  </si>
  <si>
    <t>выбытия со счетов бюджетов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</si>
  <si>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</si>
  <si>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</si>
  <si>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</si>
  <si>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</si>
  <si>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задолженности по бюджетным кредитам</t>
  </si>
  <si>
    <t>увеличение стоимости иных финансовых активов</t>
  </si>
  <si>
    <t>уменьшение стоимости иных финансовых активов</t>
  </si>
  <si>
    <t>увеличение прочей дебиторской задолженности</t>
  </si>
  <si>
    <t>уменьшение прочей дебиторской задолженности</t>
  </si>
  <si>
    <r>
      <t xml:space="preserve">Операции с обязательствами
</t>
    </r>
    <r>
      <rPr>
        <sz val="8"/>
        <rFont val="Arial"/>
        <family val="2"/>
      </rPr>
      <t>(стр.520 + стр.530 + стр.540)</t>
    </r>
  </si>
  <si>
    <t>увеличение задолженности по внутреннему государственному (муниципальному) долгу</t>
  </si>
  <si>
    <t>уменьшение задолженности по внутреннему государственному (муниципальному)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</si>
  <si>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</si>
  <si>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</si>
  <si>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>увеличение прочей кредиторской задолженности</t>
  </si>
  <si>
    <t>уменьшение прочей кредиторской задолженности</t>
  </si>
  <si>
    <r>
      <t xml:space="preserve">Операции с нефинансовыми активами
</t>
    </r>
    <r>
      <rPr>
        <sz val="8"/>
        <rFont val="Arial"/>
        <family val="2"/>
      </rPr>
      <t>(стр.320 + стр.330 + стр.350 + стр.360 + стр. 370)</t>
    </r>
  </si>
  <si>
    <t>370</t>
  </si>
  <si>
    <t>371</t>
  </si>
  <si>
    <t>372</t>
  </si>
  <si>
    <t xml:space="preserve"> уменьшение задолженности по  бюджетным ссудам и кредитам</t>
  </si>
  <si>
    <t>Доходы от оказания платных услуг (работ)</t>
  </si>
  <si>
    <t>Чистое изменение затрат на изготовление готовой продукции, выполнение работ, услуг</t>
  </si>
  <si>
    <t>увеличение затрат</t>
  </si>
  <si>
    <t>уменьшение затрат</t>
  </si>
  <si>
    <t>Резервы предстоящих расходов</t>
  </si>
  <si>
    <t>303</t>
  </si>
  <si>
    <t>ИНН</t>
  </si>
  <si>
    <t xml:space="preserve"> по ОКТМО   </t>
  </si>
  <si>
    <r>
      <t xml:space="preserve">Чистый операционный результат
</t>
    </r>
    <r>
      <rPr>
        <sz val="8"/>
        <rFont val="Arial"/>
        <family val="2"/>
      </rPr>
      <t>(стр.291 - стр.292 + стр.303)  (стр.310 + стр.380)</t>
    </r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</si>
  <si>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</si>
  <si>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</si>
  <si>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
внутригородских районов</t>
  </si>
  <si>
    <t>Бюджеты городских поселений</t>
  </si>
  <si>
    <t>Бюджеты сельских поселений</t>
  </si>
  <si>
    <t>Форма 0503321  с.4</t>
  </si>
  <si>
    <t>Форма 0503321  с.5</t>
  </si>
  <si>
    <t xml:space="preserve">                           из них:</t>
  </si>
  <si>
    <t>Бюджет Шимского муниципального района</t>
  </si>
  <si>
    <t>01 января 2018 г.</t>
  </si>
  <si>
    <t>02290539</t>
  </si>
  <si>
    <t>Комитет финансов Администрации Шимского муниципального района</t>
  </si>
  <si>
    <t>ГОД</t>
  </si>
  <si>
    <t>5</t>
  </si>
  <si>
    <t>01.01.2018</t>
  </si>
  <si>
    <t>3</t>
  </si>
  <si>
    <t>792</t>
  </si>
  <si>
    <t>500</t>
  </si>
  <si>
    <t>49655000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</si>
</sst>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hair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9" fillId="0" borderId="0" xfId="53" applyFo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53" applyFont="1" applyAlignment="1" applyProtection="1">
      <alignment horizontal="left"/>
      <protection/>
    </xf>
    <xf numFmtId="0" fontId="19" fillId="0" borderId="0" xfId="53" applyFont="1" applyAlignment="1" applyProtection="1">
      <alignment horizontal="left"/>
      <protection/>
    </xf>
    <xf numFmtId="0" fontId="19" fillId="0" borderId="0" xfId="53" applyFont="1" applyAlignment="1" applyProtection="1">
      <alignment horizontal="right"/>
      <protection/>
    </xf>
    <xf numFmtId="0" fontId="19" fillId="0" borderId="0" xfId="53" applyFont="1" applyAlignment="1" applyProtection="1">
      <alignment/>
      <protection/>
    </xf>
    <xf numFmtId="0" fontId="19" fillId="0" borderId="0" xfId="53" applyFont="1" applyBorder="1" applyAlignment="1" applyProtection="1">
      <alignment horizontal="center"/>
      <protection/>
    </xf>
    <xf numFmtId="49" fontId="19" fillId="0" borderId="0" xfId="53" applyNumberFormat="1" applyFont="1" applyBorder="1" applyProtection="1">
      <alignment/>
      <protection/>
    </xf>
    <xf numFmtId="0" fontId="19" fillId="0" borderId="0" xfId="53" applyFont="1" applyBorder="1" applyAlignment="1" applyProtection="1">
      <alignment horizontal="right"/>
      <protection/>
    </xf>
    <xf numFmtId="0" fontId="19" fillId="0" borderId="0" xfId="53" applyFont="1" applyFill="1" applyAlignment="1" applyProtection="1">
      <alignment horizontal="left"/>
      <protection/>
    </xf>
    <xf numFmtId="0" fontId="19" fillId="0" borderId="0" xfId="53" applyFont="1" applyAlignment="1" applyProtection="1">
      <alignment horizontal="centerContinuous"/>
      <protection/>
    </xf>
    <xf numFmtId="0" fontId="22" fillId="0" borderId="0" xfId="0" applyFont="1" applyAlignment="1" applyProtection="1">
      <alignment/>
      <protection/>
    </xf>
    <xf numFmtId="49" fontId="21" fillId="8" borderId="10" xfId="53" applyNumberFormat="1" applyFont="1" applyFill="1" applyBorder="1" applyAlignment="1" applyProtection="1">
      <alignment horizontal="center"/>
      <protection/>
    </xf>
    <xf numFmtId="49" fontId="21" fillId="8" borderId="11" xfId="53" applyNumberFormat="1" applyFont="1" applyFill="1" applyBorder="1" applyAlignment="1" applyProtection="1">
      <alignment horizontal="center"/>
      <protection/>
    </xf>
    <xf numFmtId="49" fontId="21" fillId="0" borderId="12" xfId="53" applyNumberFormat="1" applyFont="1" applyBorder="1" applyAlignment="1" applyProtection="1">
      <alignment horizontal="center"/>
      <protection/>
    </xf>
    <xf numFmtId="49" fontId="21" fillId="0" borderId="13" xfId="53" applyNumberFormat="1" applyFont="1" applyBorder="1" applyAlignment="1" applyProtection="1">
      <alignment horizontal="center"/>
      <protection/>
    </xf>
    <xf numFmtId="49" fontId="21" fillId="6" borderId="12" xfId="53" applyNumberFormat="1" applyFont="1" applyFill="1" applyBorder="1" applyAlignment="1" applyProtection="1">
      <alignment horizontal="center"/>
      <protection/>
    </xf>
    <xf numFmtId="49" fontId="21" fillId="6" borderId="13" xfId="53" applyNumberFormat="1" applyFont="1" applyFill="1" applyBorder="1" applyAlignment="1" applyProtection="1">
      <alignment horizontal="center"/>
      <protection/>
    </xf>
    <xf numFmtId="49" fontId="21" fillId="0" borderId="14" xfId="53" applyNumberFormat="1" applyFont="1" applyBorder="1" applyAlignment="1" applyProtection="1">
      <alignment horizontal="center"/>
      <protection/>
    </xf>
    <xf numFmtId="49" fontId="21" fillId="0" borderId="15" xfId="53" applyNumberFormat="1" applyFont="1" applyBorder="1" applyAlignment="1" applyProtection="1">
      <alignment horizontal="center"/>
      <protection/>
    </xf>
    <xf numFmtId="49" fontId="21" fillId="0" borderId="16" xfId="53" applyNumberFormat="1" applyFont="1" applyBorder="1" applyAlignment="1" applyProtection="1">
      <alignment horizontal="center"/>
      <protection/>
    </xf>
    <xf numFmtId="49" fontId="21" fillId="0" borderId="17" xfId="53" applyNumberFormat="1" applyFont="1" applyBorder="1" applyAlignment="1" applyProtection="1">
      <alignment horizontal="center"/>
      <protection/>
    </xf>
    <xf numFmtId="49" fontId="21" fillId="0" borderId="16" xfId="53" applyNumberFormat="1" applyFont="1" applyFill="1" applyBorder="1" applyAlignment="1" applyProtection="1">
      <alignment horizontal="center"/>
      <protection/>
    </xf>
    <xf numFmtId="49" fontId="21" fillId="8" borderId="12" xfId="53" applyNumberFormat="1" applyFont="1" applyFill="1" applyBorder="1" applyAlignment="1" applyProtection="1">
      <alignment horizontal="center"/>
      <protection/>
    </xf>
    <xf numFmtId="49" fontId="21" fillId="6" borderId="18" xfId="53" applyNumberFormat="1" applyFont="1" applyFill="1" applyBorder="1" applyAlignment="1" applyProtection="1">
      <alignment horizontal="center"/>
      <protection/>
    </xf>
    <xf numFmtId="49" fontId="21" fillId="0" borderId="18" xfId="53" applyNumberFormat="1" applyFont="1" applyBorder="1" applyAlignment="1" applyProtection="1">
      <alignment horizontal="center"/>
      <protection/>
    </xf>
    <xf numFmtId="49" fontId="21" fillId="0" borderId="19" xfId="53" applyNumberFormat="1" applyFont="1" applyBorder="1" applyAlignment="1" applyProtection="1">
      <alignment horizontal="center"/>
      <protection/>
    </xf>
    <xf numFmtId="49" fontId="21" fillId="0" borderId="20" xfId="53" applyNumberFormat="1" applyFont="1" applyBorder="1" applyAlignment="1" applyProtection="1">
      <alignment horizontal="center"/>
      <protection/>
    </xf>
    <xf numFmtId="0" fontId="23" fillId="0" borderId="0" xfId="53" applyFont="1" applyBorder="1" applyAlignment="1" applyProtection="1">
      <alignment horizontal="left" wrapText="1"/>
      <protection/>
    </xf>
    <xf numFmtId="49" fontId="19" fillId="0" borderId="0" xfId="53" applyNumberFormat="1" applyFont="1" applyBorder="1" applyAlignment="1" applyProtection="1">
      <alignment horizontal="center"/>
      <protection/>
    </xf>
    <xf numFmtId="49" fontId="19" fillId="0" borderId="21" xfId="53" applyNumberFormat="1" applyFont="1" applyBorder="1" applyAlignment="1" applyProtection="1">
      <alignment horizontal="center"/>
      <protection/>
    </xf>
    <xf numFmtId="49" fontId="21" fillId="6" borderId="10" xfId="53" applyNumberFormat="1" applyFont="1" applyFill="1" applyBorder="1" applyAlignment="1" applyProtection="1">
      <alignment horizontal="center"/>
      <protection/>
    </xf>
    <xf numFmtId="49" fontId="21" fillId="6" borderId="22" xfId="53" applyNumberFormat="1" applyFont="1" applyFill="1" applyBorder="1" applyAlignment="1" applyProtection="1">
      <alignment horizontal="center"/>
      <protection/>
    </xf>
    <xf numFmtId="0" fontId="19" fillId="0" borderId="0" xfId="53" applyFont="1" applyBorder="1" applyAlignment="1" applyProtection="1">
      <alignment horizontal="left" wrapText="1"/>
      <protection/>
    </xf>
    <xf numFmtId="49" fontId="21" fillId="6" borderId="14" xfId="53" applyNumberFormat="1" applyFont="1" applyFill="1" applyBorder="1" applyAlignment="1" applyProtection="1">
      <alignment horizontal="center"/>
      <protection/>
    </xf>
    <xf numFmtId="49" fontId="21" fillId="8" borderId="18" xfId="53" applyNumberFormat="1" applyFont="1" applyFill="1" applyBorder="1" applyAlignment="1" applyProtection="1">
      <alignment horizontal="center"/>
      <protection/>
    </xf>
    <xf numFmtId="49" fontId="21" fillId="2" borderId="12" xfId="53" applyNumberFormat="1" applyFont="1" applyFill="1" applyBorder="1" applyAlignment="1" applyProtection="1">
      <alignment horizontal="center"/>
      <protection/>
    </xf>
    <xf numFmtId="49" fontId="21" fillId="2" borderId="18" xfId="53" applyNumberFormat="1" applyFont="1" applyFill="1" applyBorder="1" applyAlignment="1" applyProtection="1">
      <alignment horizontal="center"/>
      <protection/>
    </xf>
    <xf numFmtId="49" fontId="21" fillId="0" borderId="23" xfId="53" applyNumberFormat="1" applyFont="1" applyBorder="1" applyAlignment="1" applyProtection="1">
      <alignment horizontal="center"/>
      <protection/>
    </xf>
    <xf numFmtId="0" fontId="19" fillId="0" borderId="21" xfId="53" applyFont="1" applyBorder="1" applyAlignment="1" applyProtection="1">
      <alignment horizontal="left" wrapText="1"/>
      <protection/>
    </xf>
    <xf numFmtId="0" fontId="19" fillId="0" borderId="21" xfId="53" applyFont="1" applyBorder="1" applyAlignment="1" applyProtection="1">
      <alignment horizontal="center" vertical="center"/>
      <protection/>
    </xf>
    <xf numFmtId="49" fontId="21" fillId="0" borderId="14" xfId="53" applyNumberFormat="1" applyFont="1" applyFill="1" applyBorder="1" applyAlignment="1" applyProtection="1">
      <alignment horizontal="center"/>
      <protection/>
    </xf>
    <xf numFmtId="49" fontId="21" fillId="0" borderId="13" xfId="53" applyNumberFormat="1" applyFont="1" applyFill="1" applyBorder="1" applyAlignment="1" applyProtection="1">
      <alignment horizontal="center"/>
      <protection/>
    </xf>
    <xf numFmtId="49" fontId="21" fillId="0" borderId="24" xfId="53" applyNumberFormat="1" applyFont="1" applyFill="1" applyBorder="1" applyAlignment="1" applyProtection="1">
      <alignment horizontal="center"/>
      <protection/>
    </xf>
    <xf numFmtId="49" fontId="21" fillId="0" borderId="25" xfId="53" applyNumberFormat="1" applyFont="1" applyFill="1" applyBorder="1" applyAlignment="1" applyProtection="1">
      <alignment horizontal="center"/>
      <protection/>
    </xf>
    <xf numFmtId="49" fontId="21" fillId="0" borderId="17" xfId="53" applyNumberFormat="1" applyFont="1" applyFill="1" applyBorder="1" applyAlignment="1" applyProtection="1">
      <alignment horizontal="center"/>
      <protection/>
    </xf>
    <xf numFmtId="49" fontId="21" fillId="6" borderId="15" xfId="53" applyNumberFormat="1" applyFont="1" applyFill="1" applyBorder="1" applyAlignment="1" applyProtection="1">
      <alignment horizontal="center"/>
      <protection/>
    </xf>
    <xf numFmtId="49" fontId="21" fillId="0" borderId="24" xfId="53" applyNumberFormat="1" applyFont="1" applyBorder="1" applyAlignment="1" applyProtection="1">
      <alignment horizontal="center"/>
      <protection/>
    </xf>
    <xf numFmtId="49" fontId="21" fillId="6" borderId="16" xfId="53" applyNumberFormat="1" applyFont="1" applyFill="1" applyBorder="1" applyAlignment="1" applyProtection="1">
      <alignment horizontal="center"/>
      <protection/>
    </xf>
    <xf numFmtId="49" fontId="21" fillId="6" borderId="25" xfId="53" applyNumberFormat="1" applyFont="1" applyFill="1" applyBorder="1" applyAlignment="1" applyProtection="1">
      <alignment horizontal="center"/>
      <protection/>
    </xf>
    <xf numFmtId="0" fontId="19" fillId="0" borderId="0" xfId="53" applyFont="1" applyBorder="1" applyProtection="1">
      <alignment/>
      <protection/>
    </xf>
    <xf numFmtId="0" fontId="25" fillId="0" borderId="0" xfId="53" applyFo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26" xfId="53" applyFont="1" applyBorder="1" applyAlignment="1" applyProtection="1">
      <alignment horizontal="center" vertical="center"/>
      <protection/>
    </xf>
    <xf numFmtId="0" fontId="27" fillId="0" borderId="27" xfId="53" applyFont="1" applyBorder="1" applyAlignment="1" applyProtection="1">
      <alignment horizontal="center" vertical="center"/>
      <protection/>
    </xf>
    <xf numFmtId="0" fontId="27" fillId="0" borderId="17" xfId="53" applyFont="1" applyBorder="1" applyAlignment="1" applyProtection="1">
      <alignment horizontal="center" vertical="center"/>
      <protection/>
    </xf>
    <xf numFmtId="0" fontId="27" fillId="0" borderId="28" xfId="53" applyFont="1" applyBorder="1" applyAlignment="1" applyProtection="1">
      <alignment horizontal="center" vertical="center"/>
      <protection/>
    </xf>
    <xf numFmtId="0" fontId="27" fillId="0" borderId="20" xfId="53" applyFont="1" applyBorder="1" applyAlignment="1" applyProtection="1">
      <alignment horizontal="center" vertical="center"/>
      <protection/>
    </xf>
    <xf numFmtId="0" fontId="21" fillId="8" borderId="29" xfId="53" applyFont="1" applyFill="1" applyBorder="1" applyAlignment="1" applyProtection="1">
      <alignment horizontal="center" wrapText="1"/>
      <protection/>
    </xf>
    <xf numFmtId="0" fontId="21" fillId="8" borderId="29" xfId="53" applyFont="1" applyFill="1" applyBorder="1" applyAlignment="1" applyProtection="1">
      <alignment horizontal="center" vertical="center" wrapText="1"/>
      <protection/>
    </xf>
    <xf numFmtId="0" fontId="21" fillId="6" borderId="29" xfId="53" applyFont="1" applyFill="1" applyBorder="1" applyAlignment="1" applyProtection="1">
      <alignment horizontal="center" wrapText="1"/>
      <protection/>
    </xf>
    <xf numFmtId="0" fontId="21" fillId="6" borderId="30" xfId="53" applyFont="1" applyFill="1" applyBorder="1" applyAlignment="1" applyProtection="1">
      <alignment horizontal="center" wrapText="1"/>
      <protection/>
    </xf>
    <xf numFmtId="0" fontId="19" fillId="0" borderId="31" xfId="53" applyFont="1" applyBorder="1" applyAlignment="1" applyProtection="1">
      <alignment horizontal="left" wrapText="1" indent="3"/>
      <protection/>
    </xf>
    <xf numFmtId="0" fontId="19" fillId="0" borderId="30" xfId="53" applyFont="1" applyBorder="1" applyAlignment="1" applyProtection="1">
      <alignment horizontal="left" wrapText="1" indent="3"/>
      <protection/>
    </xf>
    <xf numFmtId="0" fontId="19" fillId="0" borderId="29" xfId="53" applyFont="1" applyBorder="1" applyAlignment="1" applyProtection="1">
      <alignment horizontal="left" wrapText="1" indent="3"/>
      <protection/>
    </xf>
    <xf numFmtId="0" fontId="19" fillId="0" borderId="32" xfId="53" applyFont="1" applyBorder="1" applyAlignment="1" applyProtection="1">
      <alignment horizontal="left" wrapText="1" indent="3"/>
      <protection/>
    </xf>
    <xf numFmtId="0" fontId="28" fillId="6" borderId="29" xfId="53" applyFont="1" applyFill="1" applyBorder="1" applyAlignment="1" applyProtection="1">
      <alignment horizontal="left" wrapText="1" indent="1"/>
      <protection/>
    </xf>
    <xf numFmtId="0" fontId="28" fillId="6" borderId="0" xfId="53" applyFont="1" applyFill="1" applyBorder="1" applyAlignment="1" applyProtection="1">
      <alignment horizontal="left" wrapText="1" indent="1"/>
      <protection/>
    </xf>
    <xf numFmtId="0" fontId="28" fillId="0" borderId="29" xfId="53" applyFont="1" applyBorder="1" applyAlignment="1" applyProtection="1">
      <alignment horizontal="left" wrapText="1" indent="1"/>
      <protection/>
    </xf>
    <xf numFmtId="0" fontId="28" fillId="0" borderId="30" xfId="53" applyFont="1" applyBorder="1" applyAlignment="1" applyProtection="1">
      <alignment horizontal="left" wrapText="1" indent="1"/>
      <protection/>
    </xf>
    <xf numFmtId="0" fontId="19" fillId="6" borderId="31" xfId="53" applyFont="1" applyFill="1" applyBorder="1" applyAlignment="1" applyProtection="1">
      <alignment horizontal="center" wrapText="1"/>
      <protection/>
    </xf>
    <xf numFmtId="0" fontId="28" fillId="2" borderId="29" xfId="53" applyFont="1" applyFill="1" applyBorder="1" applyAlignment="1" applyProtection="1">
      <alignment horizontal="left" wrapText="1" indent="1"/>
      <protection/>
    </xf>
    <xf numFmtId="0" fontId="28" fillId="6" borderId="30" xfId="53" applyFont="1" applyFill="1" applyBorder="1" applyAlignment="1" applyProtection="1">
      <alignment horizontal="left" wrapText="1" indent="1"/>
      <protection/>
    </xf>
    <xf numFmtId="0" fontId="19" fillId="0" borderId="0" xfId="53" applyFont="1" applyBorder="1" applyAlignment="1" applyProtection="1">
      <alignment horizontal="left" wrapText="1" indent="3"/>
      <protection/>
    </xf>
    <xf numFmtId="0" fontId="28" fillId="6" borderId="33" xfId="53" applyFont="1" applyFill="1" applyBorder="1" applyAlignment="1" applyProtection="1">
      <alignment horizontal="left" wrapText="1" indent="1"/>
      <protection/>
    </xf>
    <xf numFmtId="0" fontId="28" fillId="6" borderId="34" xfId="53" applyFont="1" applyFill="1" applyBorder="1" applyAlignment="1" applyProtection="1">
      <alignment horizontal="left" wrapText="1" indent="1"/>
      <protection/>
    </xf>
    <xf numFmtId="0" fontId="19" fillId="0" borderId="29" xfId="53" applyFont="1" applyFill="1" applyBorder="1" applyAlignment="1" applyProtection="1">
      <alignment horizontal="left" wrapText="1" indent="3"/>
      <protection/>
    </xf>
    <xf numFmtId="0" fontId="19" fillId="0" borderId="33" xfId="53" applyFont="1" applyBorder="1" applyAlignment="1" applyProtection="1">
      <alignment horizontal="left" wrapText="1" indent="3"/>
      <protection/>
    </xf>
    <xf numFmtId="49" fontId="24" fillId="0" borderId="35" xfId="53" applyNumberFormat="1" applyFont="1" applyBorder="1" applyAlignment="1" applyProtection="1">
      <alignment horizontal="center" vertical="center" wrapText="1"/>
      <protection/>
    </xf>
    <xf numFmtId="49" fontId="24" fillId="0" borderId="17" xfId="53" applyNumberFormat="1" applyFont="1" applyBorder="1" applyAlignment="1" applyProtection="1">
      <alignment horizontal="center" vertical="center" wrapText="1"/>
      <protection/>
    </xf>
    <xf numFmtId="0" fontId="24" fillId="0" borderId="35" xfId="53" applyFont="1" applyFill="1" applyBorder="1" applyAlignment="1" applyProtection="1">
      <alignment horizontal="center" vertical="center" wrapText="1"/>
      <protection/>
    </xf>
    <xf numFmtId="0" fontId="24" fillId="0" borderId="35" xfId="53" applyFont="1" applyBorder="1" applyAlignment="1" applyProtection="1">
      <alignment horizontal="center" vertical="center" wrapText="1"/>
      <protection/>
    </xf>
    <xf numFmtId="0" fontId="24" fillId="0" borderId="17" xfId="53" applyFont="1" applyBorder="1" applyAlignment="1" applyProtection="1">
      <alignment horizontal="center" vertical="center" wrapText="1"/>
      <protection/>
    </xf>
    <xf numFmtId="0" fontId="19" fillId="0" borderId="36" xfId="53" applyFont="1" applyBorder="1" applyAlignment="1" applyProtection="1">
      <alignment horizontal="center"/>
      <protection/>
    </xf>
    <xf numFmtId="0" fontId="24" fillId="0" borderId="27" xfId="53" applyFont="1" applyBorder="1" applyAlignment="1" applyProtection="1">
      <alignment horizontal="center" vertical="center"/>
      <protection/>
    </xf>
    <xf numFmtId="0" fontId="18" fillId="0" borderId="26" xfId="53" applyFont="1" applyBorder="1" applyAlignment="1" applyProtection="1">
      <alignment/>
      <protection/>
    </xf>
    <xf numFmtId="49" fontId="19" fillId="0" borderId="37" xfId="53" applyNumberFormat="1" applyFont="1" applyBorder="1" applyAlignment="1" applyProtection="1">
      <alignment horizontal="center"/>
      <protection/>
    </xf>
    <xf numFmtId="49" fontId="19" fillId="0" borderId="38" xfId="53" applyNumberFormat="1" applyFont="1" applyBorder="1" applyAlignment="1" applyProtection="1">
      <alignment horizontal="center" vertical="center"/>
      <protection/>
    </xf>
    <xf numFmtId="49" fontId="19" fillId="0" borderId="39" xfId="53" applyNumberFormat="1" applyFont="1" applyBorder="1" applyAlignment="1" applyProtection="1">
      <alignment horizontal="center" vertical="center"/>
      <protection/>
    </xf>
    <xf numFmtId="0" fontId="19" fillId="0" borderId="40" xfId="53" applyFont="1" applyBorder="1" applyAlignment="1" applyProtection="1">
      <alignment horizontal="center"/>
      <protection/>
    </xf>
    <xf numFmtId="49" fontId="21" fillId="8" borderId="15" xfId="53" applyNumberFormat="1" applyFont="1" applyFill="1" applyBorder="1" applyAlignment="1" applyProtection="1">
      <alignment horizontal="center"/>
      <protection/>
    </xf>
    <xf numFmtId="49" fontId="21" fillId="0" borderId="25" xfId="53" applyNumberFormat="1" applyFont="1" applyBorder="1" applyAlignment="1" applyProtection="1">
      <alignment horizontal="center"/>
      <protection/>
    </xf>
    <xf numFmtId="0" fontId="19" fillId="20" borderId="0" xfId="53" applyFont="1" applyFill="1" applyBorder="1" applyAlignment="1" applyProtection="1">
      <alignment horizontal="left" wrapText="1"/>
      <protection/>
    </xf>
    <xf numFmtId="49" fontId="21" fillId="20" borderId="16" xfId="53" applyNumberFormat="1" applyFont="1" applyFill="1" applyBorder="1" applyAlignment="1" applyProtection="1">
      <alignment horizontal="center"/>
      <protection/>
    </xf>
    <xf numFmtId="49" fontId="21" fillId="20" borderId="25" xfId="53" applyNumberFormat="1" applyFont="1" applyFill="1" applyBorder="1" applyAlignment="1" applyProtection="1">
      <alignment horizontal="center"/>
      <protection/>
    </xf>
    <xf numFmtId="4" fontId="19" fillId="20" borderId="26" xfId="53" applyNumberFormat="1" applyFont="1" applyFill="1" applyBorder="1" applyAlignment="1" applyProtection="1">
      <alignment horizontal="center"/>
      <protection/>
    </xf>
    <xf numFmtId="4" fontId="19" fillId="20" borderId="28" xfId="53" applyNumberFormat="1" applyFont="1" applyFill="1" applyBorder="1" applyAlignment="1" applyProtection="1">
      <alignment horizontal="center"/>
      <protection/>
    </xf>
    <xf numFmtId="4" fontId="19" fillId="20" borderId="17" xfId="53" applyNumberFormat="1" applyFont="1" applyFill="1" applyBorder="1" applyAlignment="1" applyProtection="1">
      <alignment horizontal="center"/>
      <protection/>
    </xf>
    <xf numFmtId="4" fontId="19" fillId="20" borderId="41" xfId="53" applyNumberFormat="1" applyFont="1" applyFill="1" applyBorder="1" applyAlignment="1" applyProtection="1">
      <alignment horizontal="center"/>
      <protection/>
    </xf>
    <xf numFmtId="0" fontId="19" fillId="20" borderId="42" xfId="53" applyFont="1" applyFill="1" applyBorder="1" applyAlignment="1" applyProtection="1">
      <alignment horizontal="left" wrapText="1"/>
      <protection/>
    </xf>
    <xf numFmtId="49" fontId="21" fillId="20" borderId="17" xfId="53" applyNumberFormat="1" applyFont="1" applyFill="1" applyBorder="1" applyAlignment="1" applyProtection="1">
      <alignment horizontal="center"/>
      <protection/>
    </xf>
    <xf numFmtId="49" fontId="21" fillId="20" borderId="43" xfId="53" applyNumberFormat="1" applyFont="1" applyFill="1" applyBorder="1" applyAlignment="1" applyProtection="1">
      <alignment horizontal="center"/>
      <protection/>
    </xf>
    <xf numFmtId="4" fontId="19" fillId="20" borderId="25" xfId="53" applyNumberFormat="1" applyFont="1" applyFill="1" applyBorder="1" applyAlignment="1" applyProtection="1">
      <alignment horizontal="center"/>
      <protection/>
    </xf>
    <xf numFmtId="4" fontId="19" fillId="20" borderId="44" xfId="53" applyNumberFormat="1" applyFont="1" applyFill="1" applyBorder="1" applyAlignment="1" applyProtection="1">
      <alignment horizontal="center"/>
      <protection/>
    </xf>
    <xf numFmtId="0" fontId="19" fillId="20" borderId="34" xfId="53" applyFont="1" applyFill="1" applyBorder="1" applyAlignment="1" applyProtection="1">
      <alignment horizontal="left" wrapText="1"/>
      <protection/>
    </xf>
    <xf numFmtId="164" fontId="19" fillId="8" borderId="45" xfId="53" applyNumberFormat="1" applyFont="1" applyFill="1" applyBorder="1" applyAlignment="1" applyProtection="1">
      <alignment horizontal="right"/>
      <protection/>
    </xf>
    <xf numFmtId="164" fontId="19" fillId="8" borderId="11" xfId="53" applyNumberFormat="1" applyFont="1" applyFill="1" applyBorder="1" applyAlignment="1" applyProtection="1">
      <alignment horizontal="right"/>
      <protection/>
    </xf>
    <xf numFmtId="164" fontId="19" fillId="8" borderId="46" xfId="53" applyNumberFormat="1" applyFont="1" applyFill="1" applyBorder="1" applyAlignment="1" applyProtection="1">
      <alignment horizontal="right"/>
      <protection/>
    </xf>
    <xf numFmtId="164" fontId="19" fillId="8" borderId="27" xfId="53" applyNumberFormat="1" applyFont="1" applyFill="1" applyBorder="1" applyAlignment="1" applyProtection="1">
      <alignment horizontal="right"/>
      <protection/>
    </xf>
    <xf numFmtId="164" fontId="19" fillId="0" borderId="47" xfId="53" applyNumberFormat="1" applyFont="1" applyBorder="1" applyAlignment="1" applyProtection="1">
      <alignment horizontal="right" wrapText="1"/>
      <protection locked="0"/>
    </xf>
    <xf numFmtId="164" fontId="19" fillId="8" borderId="15" xfId="53" applyNumberFormat="1" applyFont="1" applyFill="1" applyBorder="1" applyAlignment="1" applyProtection="1">
      <alignment horizontal="right"/>
      <protection/>
    </xf>
    <xf numFmtId="164" fontId="19" fillId="0" borderId="13" xfId="53" applyNumberFormat="1" applyFont="1" applyBorder="1" applyAlignment="1" applyProtection="1">
      <alignment horizontal="right" wrapText="1"/>
      <protection locked="0"/>
    </xf>
    <xf numFmtId="164" fontId="19" fillId="0" borderId="48" xfId="53" applyNumberFormat="1" applyFont="1" applyBorder="1" applyAlignment="1" applyProtection="1">
      <alignment horizontal="right" wrapText="1"/>
      <protection locked="0"/>
    </xf>
    <xf numFmtId="164" fontId="19" fillId="20" borderId="15" xfId="53" applyNumberFormat="1" applyFont="1" applyFill="1" applyBorder="1" applyAlignment="1" applyProtection="1">
      <alignment horizontal="right"/>
      <protection/>
    </xf>
    <xf numFmtId="164" fontId="19" fillId="6" borderId="47" xfId="53" applyNumberFormat="1" applyFont="1" applyFill="1" applyBorder="1" applyAlignment="1" applyProtection="1">
      <alignment horizontal="right"/>
      <protection/>
    </xf>
    <xf numFmtId="164" fontId="19" fillId="8" borderId="47" xfId="53" applyNumberFormat="1" applyFont="1" applyFill="1" applyBorder="1" applyAlignment="1" applyProtection="1">
      <alignment horizontal="right"/>
      <protection/>
    </xf>
    <xf numFmtId="164" fontId="19" fillId="20" borderId="13" xfId="53" applyNumberFormat="1" applyFont="1" applyFill="1" applyBorder="1" applyAlignment="1" applyProtection="1">
      <alignment horizontal="right" wrapText="1"/>
      <protection locked="0"/>
    </xf>
    <xf numFmtId="164" fontId="19" fillId="8" borderId="13" xfId="53" applyNumberFormat="1" applyFont="1" applyFill="1" applyBorder="1" applyAlignment="1" applyProtection="1">
      <alignment horizontal="right"/>
      <protection/>
    </xf>
    <xf numFmtId="164" fontId="19" fillId="0" borderId="15" xfId="53" applyNumberFormat="1" applyFont="1" applyBorder="1" applyAlignment="1" applyProtection="1">
      <alignment horizontal="right" wrapText="1"/>
      <protection locked="0"/>
    </xf>
    <xf numFmtId="164" fontId="19" fillId="0" borderId="49" xfId="53" applyNumberFormat="1" applyFont="1" applyBorder="1" applyAlignment="1" applyProtection="1">
      <alignment horizontal="right" wrapText="1"/>
      <protection locked="0"/>
    </xf>
    <xf numFmtId="164" fontId="19" fillId="6" borderId="48" xfId="53" applyNumberFormat="1" applyFont="1" applyFill="1" applyBorder="1" applyAlignment="1" applyProtection="1">
      <alignment horizontal="right"/>
      <protection/>
    </xf>
    <xf numFmtId="164" fontId="19" fillId="0" borderId="26" xfId="53" applyNumberFormat="1" applyFont="1" applyBorder="1" applyAlignment="1" applyProtection="1">
      <alignment horizontal="right" wrapText="1"/>
      <protection locked="0"/>
    </xf>
    <xf numFmtId="164" fontId="19" fillId="0" borderId="25" xfId="53" applyNumberFormat="1" applyFont="1" applyBorder="1" applyAlignment="1" applyProtection="1">
      <alignment horizontal="right" wrapText="1"/>
      <protection locked="0"/>
    </xf>
    <xf numFmtId="164" fontId="19" fillId="0" borderId="44" xfId="53" applyNumberFormat="1" applyFont="1" applyBorder="1" applyAlignment="1" applyProtection="1">
      <alignment horizontal="right" wrapText="1"/>
      <protection locked="0"/>
    </xf>
    <xf numFmtId="164" fontId="19" fillId="0" borderId="28" xfId="53" applyNumberFormat="1" applyFont="1" applyBorder="1" applyAlignment="1" applyProtection="1">
      <alignment horizontal="right" wrapText="1"/>
      <protection locked="0"/>
    </xf>
    <xf numFmtId="164" fontId="19" fillId="8" borderId="49" xfId="53" applyNumberFormat="1" applyFont="1" applyFill="1" applyBorder="1" applyAlignment="1" applyProtection="1">
      <alignment horizontal="right"/>
      <protection/>
    </xf>
    <xf numFmtId="164" fontId="19" fillId="6" borderId="15" xfId="53" applyNumberFormat="1" applyFont="1" applyFill="1" applyBorder="1" applyAlignment="1" applyProtection="1">
      <alignment horizontal="right"/>
      <protection/>
    </xf>
    <xf numFmtId="164" fontId="19" fillId="6" borderId="49" xfId="53" applyNumberFormat="1" applyFont="1" applyFill="1" applyBorder="1" applyAlignment="1" applyProtection="1">
      <alignment horizontal="right"/>
      <protection/>
    </xf>
    <xf numFmtId="164" fontId="19" fillId="0" borderId="27" xfId="53" applyNumberFormat="1" applyFont="1" applyBorder="1" applyAlignment="1" applyProtection="1">
      <alignment horizontal="right" wrapText="1"/>
      <protection locked="0"/>
    </xf>
    <xf numFmtId="164" fontId="19" fillId="20" borderId="13" xfId="53" applyNumberFormat="1" applyFont="1" applyFill="1" applyBorder="1" applyAlignment="1" applyProtection="1">
      <alignment horizontal="right"/>
      <protection/>
    </xf>
    <xf numFmtId="164" fontId="19" fillId="8" borderId="50" xfId="53" applyNumberFormat="1" applyFont="1" applyFill="1" applyBorder="1" applyAlignment="1" applyProtection="1">
      <alignment horizontal="right"/>
      <protection/>
    </xf>
    <xf numFmtId="164" fontId="19" fillId="0" borderId="20" xfId="53" applyNumberFormat="1" applyFont="1" applyBorder="1" applyAlignment="1" applyProtection="1">
      <alignment horizontal="right" wrapText="1"/>
      <protection locked="0"/>
    </xf>
    <xf numFmtId="164" fontId="19" fillId="8" borderId="20" xfId="53" applyNumberFormat="1" applyFont="1" applyFill="1" applyBorder="1" applyAlignment="1" applyProtection="1">
      <alignment horizontal="right"/>
      <protection/>
    </xf>
    <xf numFmtId="164" fontId="19" fillId="0" borderId="51" xfId="53" applyNumberFormat="1" applyFont="1" applyBorder="1" applyAlignment="1" applyProtection="1">
      <alignment horizontal="right" wrapText="1"/>
      <protection locked="0"/>
    </xf>
    <xf numFmtId="164" fontId="19" fillId="6" borderId="11" xfId="53" applyNumberFormat="1" applyFont="1" applyFill="1" applyBorder="1" applyAlignment="1" applyProtection="1">
      <alignment horizontal="right"/>
      <protection/>
    </xf>
    <xf numFmtId="164" fontId="19" fillId="6" borderId="46" xfId="53" applyNumberFormat="1" applyFont="1" applyFill="1" applyBorder="1" applyAlignment="1" applyProtection="1">
      <alignment horizontal="right"/>
      <protection/>
    </xf>
    <xf numFmtId="164" fontId="19" fillId="2" borderId="15" xfId="53" applyNumberFormat="1" applyFont="1" applyFill="1" applyBorder="1" applyAlignment="1" applyProtection="1">
      <alignment horizontal="right"/>
      <protection/>
    </xf>
    <xf numFmtId="164" fontId="19" fillId="2" borderId="49" xfId="53" applyNumberFormat="1" applyFont="1" applyFill="1" applyBorder="1" applyAlignment="1" applyProtection="1">
      <alignment horizontal="right"/>
      <protection/>
    </xf>
    <xf numFmtId="164" fontId="19" fillId="20" borderId="48" xfId="53" applyNumberFormat="1" applyFont="1" applyFill="1" applyBorder="1" applyAlignment="1" applyProtection="1">
      <alignment horizontal="right"/>
      <protection/>
    </xf>
    <xf numFmtId="164" fontId="19" fillId="0" borderId="47" xfId="53" applyNumberFormat="1" applyFont="1" applyBorder="1" applyAlignment="1" applyProtection="1">
      <alignment horizontal="right"/>
      <protection locked="0"/>
    </xf>
    <xf numFmtId="164" fontId="19" fillId="0" borderId="13" xfId="53" applyNumberFormat="1" applyFont="1" applyBorder="1" applyAlignment="1" applyProtection="1">
      <alignment horizontal="right"/>
      <protection locked="0"/>
    </xf>
    <xf numFmtId="164" fontId="19" fillId="0" borderId="48" xfId="53" applyNumberFormat="1" applyFont="1" applyBorder="1" applyAlignment="1" applyProtection="1">
      <alignment horizontal="right"/>
      <protection locked="0"/>
    </xf>
    <xf numFmtId="164" fontId="19" fillId="0" borderId="27" xfId="53" applyNumberFormat="1" applyFont="1" applyBorder="1" applyAlignment="1" applyProtection="1">
      <alignment horizontal="right"/>
      <protection locked="0"/>
    </xf>
    <xf numFmtId="164" fontId="19" fillId="0" borderId="15" xfId="53" applyNumberFormat="1" applyFont="1" applyBorder="1" applyAlignment="1" applyProtection="1">
      <alignment horizontal="right"/>
      <protection locked="0"/>
    </xf>
    <xf numFmtId="164" fontId="19" fillId="0" borderId="49" xfId="53" applyNumberFormat="1" applyFont="1" applyBorder="1" applyAlignment="1" applyProtection="1">
      <alignment horizontal="right"/>
      <protection locked="0"/>
    </xf>
    <xf numFmtId="164" fontId="19" fillId="6" borderId="13" xfId="53" applyNumberFormat="1" applyFont="1" applyFill="1" applyBorder="1" applyAlignment="1" applyProtection="1">
      <alignment horizontal="right"/>
      <protection/>
    </xf>
    <xf numFmtId="164" fontId="19" fillId="0" borderId="28" xfId="53" applyNumberFormat="1" applyFont="1" applyBorder="1" applyAlignment="1" applyProtection="1">
      <alignment horizontal="right"/>
      <protection locked="0"/>
    </xf>
    <xf numFmtId="164" fontId="19" fillId="8" borderId="26" xfId="53" applyNumberFormat="1" applyFont="1" applyFill="1" applyBorder="1" applyAlignment="1" applyProtection="1">
      <alignment horizontal="right"/>
      <protection/>
    </xf>
    <xf numFmtId="164" fontId="19" fillId="0" borderId="17" xfId="53" applyNumberFormat="1" applyFont="1" applyBorder="1" applyAlignment="1" applyProtection="1">
      <alignment horizontal="right"/>
      <protection locked="0"/>
    </xf>
    <xf numFmtId="164" fontId="19" fillId="0" borderId="41" xfId="53" applyNumberFormat="1" applyFont="1" applyBorder="1" applyAlignment="1" applyProtection="1">
      <alignment horizontal="right"/>
      <protection locked="0"/>
    </xf>
    <xf numFmtId="164" fontId="19" fillId="0" borderId="20" xfId="53" applyNumberFormat="1" applyFont="1" applyBorder="1" applyAlignment="1" applyProtection="1">
      <alignment horizontal="right"/>
      <protection locked="0"/>
    </xf>
    <xf numFmtId="164" fontId="19" fillId="0" borderId="51" xfId="53" applyNumberFormat="1" applyFont="1" applyBorder="1" applyAlignment="1" applyProtection="1">
      <alignment horizontal="right"/>
      <protection locked="0"/>
    </xf>
    <xf numFmtId="164" fontId="19" fillId="6" borderId="45" xfId="53" applyNumberFormat="1" applyFont="1" applyFill="1" applyBorder="1" applyAlignment="1" applyProtection="1">
      <alignment horizontal="right"/>
      <protection/>
    </xf>
    <xf numFmtId="164" fontId="19" fillId="0" borderId="47" xfId="53" applyNumberFormat="1" applyFont="1" applyFill="1" applyBorder="1" applyAlignment="1" applyProtection="1">
      <alignment horizontal="right"/>
      <protection locked="0"/>
    </xf>
    <xf numFmtId="164" fontId="19" fillId="0" borderId="13" xfId="53" applyNumberFormat="1" applyFont="1" applyFill="1" applyBorder="1" applyAlignment="1" applyProtection="1">
      <alignment horizontal="right"/>
      <protection locked="0"/>
    </xf>
    <xf numFmtId="164" fontId="19" fillId="0" borderId="48" xfId="53" applyNumberFormat="1" applyFont="1" applyFill="1" applyBorder="1" applyAlignment="1" applyProtection="1">
      <alignment horizontal="right"/>
      <protection locked="0"/>
    </xf>
    <xf numFmtId="164" fontId="19" fillId="0" borderId="27" xfId="53" applyNumberFormat="1" applyFont="1" applyFill="1" applyBorder="1" applyAlignment="1" applyProtection="1">
      <alignment horizontal="right"/>
      <protection locked="0"/>
    </xf>
    <xf numFmtId="164" fontId="19" fillId="0" borderId="15" xfId="53" applyNumberFormat="1" applyFont="1" applyFill="1" applyBorder="1" applyAlignment="1" applyProtection="1">
      <alignment horizontal="right"/>
      <protection locked="0"/>
    </xf>
    <xf numFmtId="164" fontId="19" fillId="0" borderId="49" xfId="53" applyNumberFormat="1" applyFont="1" applyFill="1" applyBorder="1" applyAlignment="1" applyProtection="1">
      <alignment horizontal="right"/>
      <protection locked="0"/>
    </xf>
    <xf numFmtId="164" fontId="19" fillId="6" borderId="27" xfId="53" applyNumberFormat="1" applyFont="1" applyFill="1" applyBorder="1" applyAlignment="1" applyProtection="1">
      <alignment horizontal="right"/>
      <protection/>
    </xf>
    <xf numFmtId="164" fontId="19" fillId="20" borderId="26" xfId="53" applyNumberFormat="1" applyFont="1" applyFill="1" applyBorder="1" applyAlignment="1" applyProtection="1">
      <alignment horizontal="right"/>
      <protection/>
    </xf>
    <xf numFmtId="164" fontId="19" fillId="0" borderId="26" xfId="53" applyNumberFormat="1" applyFont="1" applyFill="1" applyBorder="1" applyAlignment="1" applyProtection="1">
      <alignment horizontal="right"/>
      <protection locked="0"/>
    </xf>
    <xf numFmtId="164" fontId="19" fillId="0" borderId="25" xfId="53" applyNumberFormat="1" applyFont="1" applyFill="1" applyBorder="1" applyAlignment="1" applyProtection="1">
      <alignment horizontal="right"/>
      <protection locked="0"/>
    </xf>
    <xf numFmtId="164" fontId="19" fillId="0" borderId="44" xfId="53" applyNumberFormat="1" applyFont="1" applyFill="1" applyBorder="1" applyAlignment="1" applyProtection="1">
      <alignment horizontal="right"/>
      <protection locked="0"/>
    </xf>
    <xf numFmtId="164" fontId="19" fillId="20" borderId="28" xfId="53" applyNumberFormat="1" applyFont="1" applyFill="1" applyBorder="1" applyAlignment="1" applyProtection="1">
      <alignment horizontal="right"/>
      <protection/>
    </xf>
    <xf numFmtId="164" fontId="19" fillId="0" borderId="28" xfId="53" applyNumberFormat="1" applyFont="1" applyFill="1" applyBorder="1" applyAlignment="1" applyProtection="1">
      <alignment horizontal="right"/>
      <protection locked="0"/>
    </xf>
    <xf numFmtId="164" fontId="19" fillId="0" borderId="17" xfId="53" applyNumberFormat="1" applyFont="1" applyFill="1" applyBorder="1" applyAlignment="1" applyProtection="1">
      <alignment horizontal="right"/>
      <protection locked="0"/>
    </xf>
    <xf numFmtId="164" fontId="19" fillId="0" borderId="41" xfId="53" applyNumberFormat="1" applyFont="1" applyFill="1" applyBorder="1" applyAlignment="1" applyProtection="1">
      <alignment horizontal="right"/>
      <protection locked="0"/>
    </xf>
    <xf numFmtId="164" fontId="19" fillId="0" borderId="26" xfId="53" applyNumberFormat="1" applyFont="1" applyBorder="1" applyAlignment="1" applyProtection="1">
      <alignment horizontal="right"/>
      <protection locked="0"/>
    </xf>
    <xf numFmtId="164" fontId="19" fillId="0" borderId="25" xfId="53" applyNumberFormat="1" applyFont="1" applyBorder="1" applyAlignment="1" applyProtection="1">
      <alignment horizontal="right"/>
      <protection locked="0"/>
    </xf>
    <xf numFmtId="164" fontId="19" fillId="0" borderId="44" xfId="53" applyNumberFormat="1" applyFont="1" applyBorder="1" applyAlignment="1" applyProtection="1">
      <alignment horizontal="right"/>
      <protection locked="0"/>
    </xf>
    <xf numFmtId="164" fontId="19" fillId="0" borderId="50" xfId="53" applyNumberFormat="1" applyFont="1" applyBorder="1" applyAlignment="1" applyProtection="1">
      <alignment horizontal="right"/>
      <protection locked="0"/>
    </xf>
    <xf numFmtId="14" fontId="19" fillId="0" borderId="38" xfId="53" applyNumberFormat="1" applyFont="1" applyBorder="1" applyAlignment="1" applyProtection="1">
      <alignment horizontal="center" vertical="center"/>
      <protection/>
    </xf>
    <xf numFmtId="49" fontId="19" fillId="0" borderId="52" xfId="53" applyNumberFormat="1" applyFont="1" applyFill="1" applyBorder="1" applyAlignment="1" applyProtection="1">
      <alignment horizontal="center" vertical="center"/>
      <protection/>
    </xf>
    <xf numFmtId="0" fontId="19" fillId="0" borderId="0" xfId="53" applyFont="1" applyFill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18" fillId="0" borderId="0" xfId="53" applyFont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left" wrapText="1"/>
      <protection locked="0"/>
    </xf>
    <xf numFmtId="0" fontId="20" fillId="0" borderId="38" xfId="0" applyFont="1" applyBorder="1" applyAlignment="1" applyProtection="1">
      <alignment horizontal="center"/>
      <protection/>
    </xf>
    <xf numFmtId="164" fontId="19" fillId="0" borderId="50" xfId="53" applyNumberFormat="1" applyFont="1" applyBorder="1" applyAlignment="1" applyProtection="1">
      <alignment horizontal="right" wrapText="1"/>
      <protection locked="0"/>
    </xf>
    <xf numFmtId="49" fontId="21" fillId="6" borderId="11" xfId="53" applyNumberFormat="1" applyFont="1" applyFill="1" applyBorder="1" applyAlignment="1" applyProtection="1">
      <alignment horizontal="center"/>
      <protection/>
    </xf>
    <xf numFmtId="164" fontId="19" fillId="8" borderId="28" xfId="53" applyNumberFormat="1" applyFont="1" applyFill="1" applyBorder="1" applyAlignment="1" applyProtection="1">
      <alignment horizontal="right"/>
      <protection/>
    </xf>
    <xf numFmtId="164" fontId="19" fillId="0" borderId="17" xfId="53" applyNumberFormat="1" applyFont="1" applyBorder="1" applyAlignment="1" applyProtection="1">
      <alignment horizontal="right" wrapText="1"/>
      <protection locked="0"/>
    </xf>
    <xf numFmtId="164" fontId="19" fillId="8" borderId="17" xfId="53" applyNumberFormat="1" applyFont="1" applyFill="1" applyBorder="1" applyAlignment="1" applyProtection="1">
      <alignment horizontal="right"/>
      <protection/>
    </xf>
    <xf numFmtId="164" fontId="19" fillId="0" borderId="41" xfId="53" applyNumberFormat="1" applyFont="1" applyBorder="1" applyAlignment="1" applyProtection="1">
      <alignment horizontal="right" wrapText="1"/>
      <protection locked="0"/>
    </xf>
    <xf numFmtId="49" fontId="21" fillId="6" borderId="23" xfId="53" applyNumberFormat="1" applyFont="1" applyFill="1" applyBorder="1" applyAlignment="1" applyProtection="1">
      <alignment horizontal="center"/>
      <protection/>
    </xf>
    <xf numFmtId="49" fontId="21" fillId="0" borderId="36" xfId="53" applyNumberFormat="1" applyFont="1" applyBorder="1" applyAlignment="1" applyProtection="1">
      <alignment horizontal="center"/>
      <protection/>
    </xf>
    <xf numFmtId="0" fontId="27" fillId="0" borderId="50" xfId="53" applyFont="1" applyBorder="1" applyAlignment="1" applyProtection="1">
      <alignment horizontal="center" vertical="center"/>
      <protection/>
    </xf>
    <xf numFmtId="49" fontId="21" fillId="0" borderId="19" xfId="53" applyNumberFormat="1" applyFont="1" applyFill="1" applyBorder="1" applyAlignment="1" applyProtection="1">
      <alignment horizontal="center"/>
      <protection/>
    </xf>
    <xf numFmtId="49" fontId="21" fillId="0" borderId="20" xfId="53" applyNumberFormat="1" applyFont="1" applyFill="1" applyBorder="1" applyAlignment="1" applyProtection="1">
      <alignment horizontal="center"/>
      <protection/>
    </xf>
    <xf numFmtId="164" fontId="19" fillId="0" borderId="50" xfId="53" applyNumberFormat="1" applyFont="1" applyFill="1" applyBorder="1" applyAlignment="1" applyProtection="1">
      <alignment horizontal="right"/>
      <protection locked="0"/>
    </xf>
    <xf numFmtId="164" fontId="19" fillId="0" borderId="20" xfId="53" applyNumberFormat="1" applyFont="1" applyFill="1" applyBorder="1" applyAlignment="1" applyProtection="1">
      <alignment horizontal="right"/>
      <protection locked="0"/>
    </xf>
    <xf numFmtId="164" fontId="19" fillId="0" borderId="51" xfId="53" applyNumberFormat="1" applyFont="1" applyFill="1" applyBorder="1" applyAlignment="1" applyProtection="1">
      <alignment horizontal="right"/>
      <protection locked="0"/>
    </xf>
    <xf numFmtId="0" fontId="19" fillId="0" borderId="32" xfId="53" applyFont="1" applyFill="1" applyBorder="1" applyAlignment="1" applyProtection="1">
      <alignment horizontal="left" wrapText="1" indent="3"/>
      <protection/>
    </xf>
    <xf numFmtId="0" fontId="28" fillId="0" borderId="29" xfId="53" applyFont="1" applyFill="1" applyBorder="1" applyAlignment="1" applyProtection="1">
      <alignment horizontal="left" wrapText="1" indent="1"/>
      <protection/>
    </xf>
    <xf numFmtId="49" fontId="21" fillId="0" borderId="12" xfId="53" applyNumberFormat="1" applyFont="1" applyFill="1" applyBorder="1" applyAlignment="1" applyProtection="1">
      <alignment horizontal="center"/>
      <protection/>
    </xf>
    <xf numFmtId="0" fontId="18" fillId="0" borderId="0" xfId="53" applyFont="1" applyAlignment="1" applyProtection="1">
      <alignment horizontal="center"/>
      <protection/>
    </xf>
    <xf numFmtId="49" fontId="20" fillId="0" borderId="53" xfId="0" applyNumberFormat="1" applyFont="1" applyBorder="1" applyAlignment="1" applyProtection="1">
      <alignment horizontal="left" wrapText="1"/>
      <protection locked="0"/>
    </xf>
    <xf numFmtId="49" fontId="19" fillId="0" borderId="21" xfId="53" applyNumberFormat="1" applyFont="1" applyBorder="1" applyAlignment="1" applyProtection="1">
      <alignment horizontal="left" indent="2"/>
      <protection locked="0"/>
    </xf>
    <xf numFmtId="49" fontId="20" fillId="0" borderId="21" xfId="0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9.421875" style="12" customWidth="1"/>
    <col min="2" max="3" width="5.8515625" style="12" customWidth="1"/>
    <col min="4" max="16" width="15.7109375" style="12" customWidth="1"/>
    <col min="17" max="17" width="9.140625" style="12" hidden="1" customWidth="1"/>
    <col min="18" max="18" width="0" style="12" hidden="1" customWidth="1"/>
    <col min="19" max="16384" width="9.140625" style="12" customWidth="1"/>
  </cols>
  <sheetData>
    <row r="1" spans="1:18" s="2" customFormat="1" ht="12.75" thickBo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79"/>
      <c r="O1" s="86"/>
      <c r="P1" s="84" t="s">
        <v>1</v>
      </c>
      <c r="Q1" s="176" t="s">
        <v>279</v>
      </c>
      <c r="R1" s="176"/>
    </row>
    <row r="2" spans="1:18" s="2" customFormat="1" ht="11.25">
      <c r="A2" s="3"/>
      <c r="B2" s="1"/>
      <c r="C2" s="4"/>
      <c r="D2" s="4"/>
      <c r="E2" s="1"/>
      <c r="F2" s="4"/>
      <c r="G2" s="1"/>
      <c r="H2" s="4"/>
      <c r="I2" s="1"/>
      <c r="J2" s="1"/>
      <c r="K2" s="1"/>
      <c r="L2" s="1"/>
      <c r="M2" s="1"/>
      <c r="N2" s="1"/>
      <c r="O2" s="5" t="s">
        <v>2</v>
      </c>
      <c r="P2" s="87" t="s">
        <v>3</v>
      </c>
      <c r="Q2" s="176" t="s">
        <v>276</v>
      </c>
      <c r="R2" s="176"/>
    </row>
    <row r="3" spans="1:18" s="2" customFormat="1" ht="11.25">
      <c r="A3" s="6"/>
      <c r="B3" s="6"/>
      <c r="E3" s="5" t="s">
        <v>169</v>
      </c>
      <c r="F3" s="201" t="s">
        <v>272</v>
      </c>
      <c r="G3" s="201"/>
      <c r="H3" s="201"/>
      <c r="I3" s="6"/>
      <c r="J3" s="6"/>
      <c r="K3" s="6"/>
      <c r="L3" s="6"/>
      <c r="M3" s="6"/>
      <c r="N3" s="6"/>
      <c r="O3" s="5" t="s">
        <v>4</v>
      </c>
      <c r="P3" s="173">
        <v>43101</v>
      </c>
      <c r="Q3" s="176" t="s">
        <v>280</v>
      </c>
      <c r="R3" s="176"/>
    </row>
    <row r="4" spans="1:18" s="2" customFormat="1" ht="11.25">
      <c r="A4" s="4"/>
      <c r="B4" s="7"/>
      <c r="C4" s="7"/>
      <c r="D4" s="7"/>
      <c r="E4" s="9"/>
      <c r="F4" s="7"/>
      <c r="G4" s="9"/>
      <c r="H4" s="7"/>
      <c r="I4" s="8"/>
      <c r="J4" s="9"/>
      <c r="K4" s="9"/>
      <c r="L4" s="9"/>
      <c r="M4" s="9"/>
      <c r="N4" s="9"/>
      <c r="O4" s="5"/>
      <c r="P4" s="89"/>
      <c r="Q4" s="176" t="s">
        <v>277</v>
      </c>
      <c r="R4" s="176"/>
    </row>
    <row r="5" spans="1:18" s="2" customFormat="1" ht="11.25">
      <c r="A5" s="4"/>
      <c r="B5" s="7"/>
      <c r="C5" s="7"/>
      <c r="D5" s="7"/>
      <c r="E5" s="9"/>
      <c r="F5" s="7"/>
      <c r="G5" s="9"/>
      <c r="H5" s="7"/>
      <c r="I5" s="8"/>
      <c r="J5" s="9"/>
      <c r="K5" s="9"/>
      <c r="L5" s="9"/>
      <c r="M5" s="9"/>
      <c r="N5" s="9"/>
      <c r="O5" s="5" t="s">
        <v>5</v>
      </c>
      <c r="P5" s="174" t="s">
        <v>273</v>
      </c>
      <c r="Q5" s="176" t="s">
        <v>275</v>
      </c>
      <c r="R5" s="176"/>
    </row>
    <row r="6" spans="1:18" s="2" customFormat="1" ht="11.25">
      <c r="A6" s="10" t="s">
        <v>167</v>
      </c>
      <c r="B6" s="202" t="s">
        <v>274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180"/>
      <c r="O6" s="175" t="s">
        <v>260</v>
      </c>
      <c r="P6" s="181">
        <v>5319000452</v>
      </c>
      <c r="Q6" s="176"/>
      <c r="R6" s="176"/>
    </row>
    <row r="7" spans="1:18" s="2" customFormat="1" ht="11.25">
      <c r="A7" s="4" t="s">
        <v>168</v>
      </c>
      <c r="B7" s="200" t="s">
        <v>271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80"/>
      <c r="O7" s="5" t="s">
        <v>261</v>
      </c>
      <c r="P7" s="88" t="s">
        <v>281</v>
      </c>
      <c r="Q7" s="176"/>
      <c r="R7" s="176"/>
    </row>
    <row r="8" spans="1:18" s="2" customFormat="1" ht="11.25">
      <c r="A8" s="4" t="s">
        <v>6</v>
      </c>
      <c r="B8" s="11"/>
      <c r="C8" s="11"/>
      <c r="D8" s="11"/>
      <c r="E8" s="11"/>
      <c r="F8" s="11"/>
      <c r="G8" s="11"/>
      <c r="H8" s="11"/>
      <c r="I8" s="1"/>
      <c r="J8" s="11"/>
      <c r="K8" s="11"/>
      <c r="L8" s="11"/>
      <c r="M8" s="11"/>
      <c r="N8" s="11"/>
      <c r="O8" s="5"/>
      <c r="P8" s="88"/>
      <c r="Q8" s="176" t="s">
        <v>278</v>
      </c>
      <c r="R8" s="176"/>
    </row>
    <row r="9" spans="1:18" s="2" customFormat="1" ht="12" thickBot="1">
      <c r="A9" s="4" t="s">
        <v>7</v>
      </c>
      <c r="B9" s="11"/>
      <c r="C9" s="11"/>
      <c r="D9" s="11"/>
      <c r="E9" s="5"/>
      <c r="F9" s="11"/>
      <c r="G9" s="5"/>
      <c r="H9" s="11"/>
      <c r="I9" s="1"/>
      <c r="J9" s="5"/>
      <c r="K9" s="5"/>
      <c r="L9" s="5"/>
      <c r="M9" s="5"/>
      <c r="N9" s="5"/>
      <c r="O9" s="5" t="s">
        <v>8</v>
      </c>
      <c r="P9" s="90">
        <v>383</v>
      </c>
      <c r="Q9" s="176"/>
      <c r="R9" s="176"/>
    </row>
    <row r="10" spans="1:17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77"/>
    </row>
    <row r="11" spans="1:17" s="53" customFormat="1" ht="108">
      <c r="A11" s="85" t="s">
        <v>16</v>
      </c>
      <c r="B11" s="83" t="s">
        <v>170</v>
      </c>
      <c r="C11" s="83" t="s">
        <v>9</v>
      </c>
      <c r="D11" s="79" t="s">
        <v>10</v>
      </c>
      <c r="E11" s="80" t="s">
        <v>172</v>
      </c>
      <c r="F11" s="79" t="s">
        <v>11</v>
      </c>
      <c r="G11" s="80" t="s">
        <v>173</v>
      </c>
      <c r="H11" s="79" t="s">
        <v>12</v>
      </c>
      <c r="I11" s="82" t="s">
        <v>263</v>
      </c>
      <c r="J11" s="81" t="s">
        <v>13</v>
      </c>
      <c r="K11" s="81" t="s">
        <v>264</v>
      </c>
      <c r="L11" s="81" t="s">
        <v>265</v>
      </c>
      <c r="M11" s="81" t="s">
        <v>14</v>
      </c>
      <c r="N11" s="81" t="s">
        <v>266</v>
      </c>
      <c r="O11" s="81" t="s">
        <v>267</v>
      </c>
      <c r="P11" s="79" t="s">
        <v>15</v>
      </c>
      <c r="Q11" s="178"/>
    </row>
    <row r="12" spans="1:17" s="53" customFormat="1" ht="10.5" thickBot="1">
      <c r="A12" s="55">
        <v>1</v>
      </c>
      <c r="B12" s="56">
        <v>2</v>
      </c>
      <c r="C12" s="56">
        <v>3</v>
      </c>
      <c r="D12" s="57">
        <v>4</v>
      </c>
      <c r="E12" s="57">
        <v>5</v>
      </c>
      <c r="F12" s="57">
        <v>6</v>
      </c>
      <c r="G12" s="57">
        <v>7</v>
      </c>
      <c r="H12" s="56">
        <v>8</v>
      </c>
      <c r="I12" s="56">
        <v>9</v>
      </c>
      <c r="J12" s="57">
        <v>10</v>
      </c>
      <c r="K12" s="57">
        <v>11</v>
      </c>
      <c r="L12" s="57">
        <v>12</v>
      </c>
      <c r="M12" s="57">
        <v>13</v>
      </c>
      <c r="N12" s="57">
        <v>14</v>
      </c>
      <c r="O12" s="57">
        <v>15</v>
      </c>
      <c r="P12" s="58">
        <v>16</v>
      </c>
      <c r="Q12" s="178"/>
    </row>
    <row r="13" spans="1:17" ht="22.5">
      <c r="A13" s="59" t="s">
        <v>171</v>
      </c>
      <c r="B13" s="13" t="s">
        <v>17</v>
      </c>
      <c r="C13" s="14" t="s">
        <v>18</v>
      </c>
      <c r="D13" s="106">
        <f aca="true" t="shared" si="0" ref="D13:D18">F13+P13-E13</f>
        <v>615437181.98</v>
      </c>
      <c r="E13" s="106">
        <f>E14+E15+E16+E17+E18+E23+E24+E29+E30</f>
        <v>0</v>
      </c>
      <c r="F13" s="107">
        <f aca="true" t="shared" si="1" ref="F13:F18">H13+I13+J13+M13+O13+K13+L13+N13-G13</f>
        <v>615437181.98</v>
      </c>
      <c r="G13" s="106">
        <f aca="true" t="shared" si="2" ref="G13:P13">G14+G15+G16+G17+G18+G23+G24+G29+G30</f>
        <v>357953146.03</v>
      </c>
      <c r="H13" s="106">
        <f t="shared" si="2"/>
        <v>0</v>
      </c>
      <c r="I13" s="106">
        <f t="shared" si="2"/>
        <v>0</v>
      </c>
      <c r="J13" s="106">
        <f t="shared" si="2"/>
        <v>0</v>
      </c>
      <c r="K13" s="106">
        <f t="shared" si="2"/>
        <v>0</v>
      </c>
      <c r="L13" s="106">
        <f t="shared" si="2"/>
        <v>0</v>
      </c>
      <c r="M13" s="106">
        <f t="shared" si="2"/>
        <v>577887577.24</v>
      </c>
      <c r="N13" s="106">
        <f t="shared" si="2"/>
        <v>366948837.04</v>
      </c>
      <c r="O13" s="106">
        <f t="shared" si="2"/>
        <v>28553913.73</v>
      </c>
      <c r="P13" s="108">
        <f t="shared" si="2"/>
        <v>0</v>
      </c>
      <c r="Q13" s="177"/>
    </row>
    <row r="14" spans="1:16" ht="14.25">
      <c r="A14" s="69" t="s">
        <v>199</v>
      </c>
      <c r="B14" s="15" t="s">
        <v>19</v>
      </c>
      <c r="C14" s="16" t="s">
        <v>20</v>
      </c>
      <c r="D14" s="109">
        <f t="shared" si="0"/>
        <v>94596096.34</v>
      </c>
      <c r="E14" s="110"/>
      <c r="F14" s="111">
        <f t="shared" si="1"/>
        <v>94596096.34</v>
      </c>
      <c r="G14" s="110"/>
      <c r="H14" s="110"/>
      <c r="I14" s="112"/>
      <c r="J14" s="110"/>
      <c r="K14" s="110"/>
      <c r="L14" s="110"/>
      <c r="M14" s="110">
        <v>73534718.14</v>
      </c>
      <c r="N14" s="110">
        <v>11952464.32</v>
      </c>
      <c r="O14" s="110">
        <v>9108913.88</v>
      </c>
      <c r="P14" s="113"/>
    </row>
    <row r="15" spans="1:16" ht="14.25">
      <c r="A15" s="69" t="s">
        <v>200</v>
      </c>
      <c r="B15" s="15" t="s">
        <v>21</v>
      </c>
      <c r="C15" s="16" t="s">
        <v>22</v>
      </c>
      <c r="D15" s="109">
        <f t="shared" si="0"/>
        <v>7097864.3</v>
      </c>
      <c r="E15" s="114"/>
      <c r="F15" s="111">
        <f t="shared" si="1"/>
        <v>7097864.3</v>
      </c>
      <c r="G15" s="110"/>
      <c r="H15" s="110"/>
      <c r="I15" s="112"/>
      <c r="J15" s="110"/>
      <c r="K15" s="110"/>
      <c r="L15" s="110"/>
      <c r="M15" s="110">
        <v>5182091.26</v>
      </c>
      <c r="N15" s="110">
        <v>1883158.62</v>
      </c>
      <c r="O15" s="110">
        <v>32614.42</v>
      </c>
      <c r="P15" s="113"/>
    </row>
    <row r="16" spans="1:16" ht="14.25">
      <c r="A16" s="69" t="s">
        <v>254</v>
      </c>
      <c r="B16" s="15" t="s">
        <v>23</v>
      </c>
      <c r="C16" s="16" t="s">
        <v>24</v>
      </c>
      <c r="D16" s="109">
        <f t="shared" si="0"/>
        <v>452434.63</v>
      </c>
      <c r="E16" s="110"/>
      <c r="F16" s="111">
        <f t="shared" si="1"/>
        <v>452434.63</v>
      </c>
      <c r="G16" s="110"/>
      <c r="H16" s="110"/>
      <c r="I16" s="112"/>
      <c r="J16" s="110"/>
      <c r="K16" s="110"/>
      <c r="L16" s="110"/>
      <c r="M16" s="110">
        <v>452434.63</v>
      </c>
      <c r="N16" s="110">
        <v>0</v>
      </c>
      <c r="O16" s="110"/>
      <c r="P16" s="113"/>
    </row>
    <row r="17" spans="1:16" ht="14.25">
      <c r="A17" s="69" t="s">
        <v>201</v>
      </c>
      <c r="B17" s="15" t="s">
        <v>25</v>
      </c>
      <c r="C17" s="16" t="s">
        <v>26</v>
      </c>
      <c r="D17" s="109">
        <f t="shared" si="0"/>
        <v>549256.11</v>
      </c>
      <c r="E17" s="114"/>
      <c r="F17" s="111">
        <f t="shared" si="1"/>
        <v>549256.11</v>
      </c>
      <c r="G17" s="110"/>
      <c r="H17" s="110"/>
      <c r="I17" s="112"/>
      <c r="J17" s="110"/>
      <c r="K17" s="110"/>
      <c r="L17" s="110"/>
      <c r="M17" s="110">
        <v>549256.11</v>
      </c>
      <c r="N17" s="110"/>
      <c r="O17" s="110"/>
      <c r="P17" s="113"/>
    </row>
    <row r="18" spans="1:16" ht="14.25">
      <c r="A18" s="67" t="s">
        <v>194</v>
      </c>
      <c r="B18" s="17" t="s">
        <v>27</v>
      </c>
      <c r="C18" s="18" t="s">
        <v>28</v>
      </c>
      <c r="D18" s="109">
        <f t="shared" si="0"/>
        <v>181581152.45</v>
      </c>
      <c r="E18" s="115">
        <f>E20+E21+E22</f>
        <v>0</v>
      </c>
      <c r="F18" s="111">
        <f t="shared" si="1"/>
        <v>181581152.45</v>
      </c>
      <c r="G18" s="115">
        <f aca="true" t="shared" si="3" ref="G18:P18">G20+G21+G22</f>
        <v>357953146.03</v>
      </c>
      <c r="H18" s="115">
        <f t="shared" si="3"/>
        <v>0</v>
      </c>
      <c r="I18" s="115">
        <f t="shared" si="3"/>
        <v>0</v>
      </c>
      <c r="J18" s="115">
        <f t="shared" si="3"/>
        <v>0</v>
      </c>
      <c r="K18" s="115">
        <f t="shared" si="3"/>
        <v>0</v>
      </c>
      <c r="L18" s="115">
        <f t="shared" si="3"/>
        <v>0</v>
      </c>
      <c r="M18" s="115">
        <f t="shared" si="3"/>
        <v>171322613.49</v>
      </c>
      <c r="N18" s="115">
        <f t="shared" si="3"/>
        <v>352722092.51</v>
      </c>
      <c r="O18" s="115">
        <f t="shared" si="3"/>
        <v>15489592.48</v>
      </c>
      <c r="P18" s="128">
        <f t="shared" si="3"/>
        <v>0</v>
      </c>
    </row>
    <row r="19" spans="1:16" ht="14.25">
      <c r="A19" s="93" t="s">
        <v>29</v>
      </c>
      <c r="B19" s="94"/>
      <c r="C19" s="95"/>
      <c r="D19" s="96"/>
      <c r="E19" s="97"/>
      <c r="F19" s="96"/>
      <c r="G19" s="97"/>
      <c r="H19" s="97"/>
      <c r="I19" s="98"/>
      <c r="J19" s="97"/>
      <c r="K19" s="97"/>
      <c r="L19" s="97"/>
      <c r="M19" s="97"/>
      <c r="N19" s="97"/>
      <c r="O19" s="97"/>
      <c r="P19" s="99"/>
    </row>
    <row r="20" spans="1:16" ht="22.5">
      <c r="A20" s="63" t="s">
        <v>175</v>
      </c>
      <c r="B20" s="19" t="s">
        <v>30</v>
      </c>
      <c r="C20" s="16" t="s">
        <v>31</v>
      </c>
      <c r="D20" s="116">
        <f>F20+P20-E20</f>
        <v>181581152.45</v>
      </c>
      <c r="E20" s="117"/>
      <c r="F20" s="118">
        <f>H20+I20+J20+M20+O20+K20+L20+N20-G20</f>
        <v>181581152.45</v>
      </c>
      <c r="G20" s="112">
        <v>357953146.03</v>
      </c>
      <c r="H20" s="112"/>
      <c r="I20" s="112"/>
      <c r="J20" s="112"/>
      <c r="K20" s="112"/>
      <c r="L20" s="112"/>
      <c r="M20" s="112">
        <v>171322613.49</v>
      </c>
      <c r="N20" s="112">
        <v>352722092.51</v>
      </c>
      <c r="O20" s="112">
        <v>15489592.48</v>
      </c>
      <c r="P20" s="113"/>
    </row>
    <row r="21" spans="1:16" ht="21.75" customHeight="1">
      <c r="A21" s="64" t="s">
        <v>176</v>
      </c>
      <c r="B21" s="19" t="s">
        <v>32</v>
      </c>
      <c r="C21" s="20" t="s">
        <v>33</v>
      </c>
      <c r="D21" s="109">
        <f>F21+P21-E21</f>
        <v>0</v>
      </c>
      <c r="E21" s="119"/>
      <c r="F21" s="111">
        <f>H21+I21+J21+M21+O21+K21+L21+N21-G21</f>
        <v>0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20"/>
    </row>
    <row r="22" spans="1:16" ht="22.5">
      <c r="A22" s="64" t="s">
        <v>177</v>
      </c>
      <c r="B22" s="15" t="s">
        <v>34</v>
      </c>
      <c r="C22" s="20" t="s">
        <v>35</v>
      </c>
      <c r="D22" s="109">
        <f>F22+P22-E22</f>
        <v>0</v>
      </c>
      <c r="E22" s="119"/>
      <c r="F22" s="111">
        <f>H22+I22+J22+M22+O22+K22+L22+N22-G22</f>
        <v>0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20"/>
    </row>
    <row r="23" spans="1:16" ht="14.25">
      <c r="A23" s="69" t="s">
        <v>202</v>
      </c>
      <c r="B23" s="15" t="s">
        <v>36</v>
      </c>
      <c r="C23" s="16" t="s">
        <v>37</v>
      </c>
      <c r="D23" s="109">
        <f>F23+P23-E23</f>
        <v>0</v>
      </c>
      <c r="E23" s="110"/>
      <c r="F23" s="111">
        <f>H23+I23+J23+M23+O23+K23+L23+N23-G23</f>
        <v>0</v>
      </c>
      <c r="G23" s="110"/>
      <c r="H23" s="110"/>
      <c r="I23" s="112"/>
      <c r="J23" s="110"/>
      <c r="K23" s="110"/>
      <c r="L23" s="110"/>
      <c r="M23" s="110"/>
      <c r="N23" s="110"/>
      <c r="O23" s="110"/>
      <c r="P23" s="113"/>
    </row>
    <row r="24" spans="1:16" ht="14.25">
      <c r="A24" s="197" t="s">
        <v>195</v>
      </c>
      <c r="B24" s="198" t="s">
        <v>38</v>
      </c>
      <c r="C24" s="43" t="s">
        <v>39</v>
      </c>
      <c r="D24" s="109">
        <f>F24+P24-E24</f>
        <v>177588749.17</v>
      </c>
      <c r="E24" s="154"/>
      <c r="F24" s="111">
        <f>H24+I24+J24+M24+O24+K24+L24+N24-G24</f>
        <v>177588749.17</v>
      </c>
      <c r="G24" s="154"/>
      <c r="H24" s="154"/>
      <c r="I24" s="154"/>
      <c r="J24" s="154"/>
      <c r="K24" s="154"/>
      <c r="L24" s="154"/>
      <c r="M24" s="154">
        <v>176570273.35</v>
      </c>
      <c r="N24" s="154">
        <v>235412.59</v>
      </c>
      <c r="O24" s="154">
        <v>783063.23</v>
      </c>
      <c r="P24" s="156"/>
    </row>
    <row r="25" spans="1:16" ht="14.25">
      <c r="A25" s="93" t="s">
        <v>270</v>
      </c>
      <c r="B25" s="94"/>
      <c r="C25" s="95"/>
      <c r="D25" s="96"/>
      <c r="E25" s="97"/>
      <c r="F25" s="96"/>
      <c r="G25" s="97"/>
      <c r="H25" s="97"/>
      <c r="I25" s="98"/>
      <c r="J25" s="97"/>
      <c r="K25" s="97"/>
      <c r="L25" s="97"/>
      <c r="M25" s="97"/>
      <c r="N25" s="97"/>
      <c r="O25" s="97"/>
      <c r="P25" s="99"/>
    </row>
    <row r="26" spans="1:16" ht="14.25">
      <c r="A26" s="65" t="s">
        <v>178</v>
      </c>
      <c r="B26" s="19" t="s">
        <v>40</v>
      </c>
      <c r="C26" s="16" t="s">
        <v>41</v>
      </c>
      <c r="D26" s="116">
        <f aca="true" t="shared" si="4" ref="D26:D32">F26+P26-E26</f>
        <v>0</v>
      </c>
      <c r="E26" s="110"/>
      <c r="F26" s="118">
        <f aca="true" t="shared" si="5" ref="F26:F32">H26+I26+J26+M26+O26+K26+L26+N26-G26</f>
        <v>0</v>
      </c>
      <c r="G26" s="110"/>
      <c r="H26" s="110"/>
      <c r="I26" s="112"/>
      <c r="J26" s="110"/>
      <c r="K26" s="110"/>
      <c r="L26" s="110"/>
      <c r="M26" s="110"/>
      <c r="N26" s="110"/>
      <c r="O26" s="110"/>
      <c r="P26" s="113"/>
    </row>
    <row r="27" spans="1:16" ht="14.25">
      <c r="A27" s="65" t="s">
        <v>179</v>
      </c>
      <c r="B27" s="15" t="s">
        <v>42</v>
      </c>
      <c r="C27" s="16" t="s">
        <v>43</v>
      </c>
      <c r="D27" s="109">
        <f t="shared" si="4"/>
        <v>177602549.17</v>
      </c>
      <c r="E27" s="110"/>
      <c r="F27" s="111">
        <f t="shared" si="5"/>
        <v>177602549.17</v>
      </c>
      <c r="G27" s="110"/>
      <c r="H27" s="110"/>
      <c r="I27" s="112"/>
      <c r="J27" s="110"/>
      <c r="K27" s="110"/>
      <c r="L27" s="110"/>
      <c r="M27" s="110">
        <v>176584073.35</v>
      </c>
      <c r="N27" s="110">
        <v>235412.59</v>
      </c>
      <c r="O27" s="110">
        <v>783063.23</v>
      </c>
      <c r="P27" s="113"/>
    </row>
    <row r="28" spans="1:16" ht="22.5">
      <c r="A28" s="65" t="s">
        <v>180</v>
      </c>
      <c r="B28" s="15" t="s">
        <v>44</v>
      </c>
      <c r="C28" s="16" t="s">
        <v>45</v>
      </c>
      <c r="D28" s="109">
        <f t="shared" si="4"/>
        <v>-13800</v>
      </c>
      <c r="E28" s="110"/>
      <c r="F28" s="111">
        <f t="shared" si="5"/>
        <v>-13800</v>
      </c>
      <c r="G28" s="110"/>
      <c r="H28" s="110"/>
      <c r="I28" s="112"/>
      <c r="J28" s="110"/>
      <c r="K28" s="110"/>
      <c r="L28" s="110"/>
      <c r="M28" s="110">
        <v>-13800</v>
      </c>
      <c r="N28" s="110"/>
      <c r="O28" s="110"/>
      <c r="P28" s="113"/>
    </row>
    <row r="29" spans="1:16" ht="14.25">
      <c r="A29" s="70" t="s">
        <v>203</v>
      </c>
      <c r="B29" s="21" t="s">
        <v>18</v>
      </c>
      <c r="C29" s="22" t="s">
        <v>46</v>
      </c>
      <c r="D29" s="109">
        <f t="shared" si="4"/>
        <v>153571628.98</v>
      </c>
      <c r="E29" s="122"/>
      <c r="F29" s="111">
        <f t="shared" si="5"/>
        <v>153571628.98</v>
      </c>
      <c r="G29" s="122"/>
      <c r="H29" s="122"/>
      <c r="I29" s="123"/>
      <c r="J29" s="122"/>
      <c r="K29" s="122"/>
      <c r="L29" s="122"/>
      <c r="M29" s="122">
        <v>150276190.26</v>
      </c>
      <c r="N29" s="122">
        <v>155709</v>
      </c>
      <c r="O29" s="122">
        <v>3139729.72</v>
      </c>
      <c r="P29" s="124"/>
    </row>
    <row r="30" spans="1:16" ht="14.25">
      <c r="A30" s="70" t="s">
        <v>204</v>
      </c>
      <c r="B30" s="21" t="s">
        <v>20</v>
      </c>
      <c r="C30" s="22" t="s">
        <v>18</v>
      </c>
      <c r="D30" s="109">
        <f t="shared" si="4"/>
        <v>0</v>
      </c>
      <c r="E30" s="125"/>
      <c r="F30" s="111">
        <f t="shared" si="5"/>
        <v>0</v>
      </c>
      <c r="G30" s="125"/>
      <c r="H30" s="125"/>
      <c r="I30" s="125"/>
      <c r="J30" s="125"/>
      <c r="K30" s="125"/>
      <c r="L30" s="125"/>
      <c r="M30" s="125"/>
      <c r="N30" s="125"/>
      <c r="O30" s="125"/>
      <c r="P30" s="120"/>
    </row>
    <row r="31" spans="1:16" ht="22.5">
      <c r="A31" s="60" t="s">
        <v>174</v>
      </c>
      <c r="B31" s="24" t="s">
        <v>28</v>
      </c>
      <c r="C31" s="91" t="s">
        <v>47</v>
      </c>
      <c r="D31" s="109">
        <f t="shared" si="4"/>
        <v>306823677.33</v>
      </c>
      <c r="E31" s="111">
        <f>E32+E40+E48+E52+E56+E64+E69+E74+E75</f>
        <v>0</v>
      </c>
      <c r="F31" s="111">
        <f t="shared" si="5"/>
        <v>306823677.33</v>
      </c>
      <c r="G31" s="111">
        <f aca="true" t="shared" si="6" ref="G31:P31">G32+G40+G48+G52+G56+G64+G69+G74+G75</f>
        <v>357953146.03</v>
      </c>
      <c r="H31" s="111">
        <f t="shared" si="6"/>
        <v>0</v>
      </c>
      <c r="I31" s="111">
        <f t="shared" si="6"/>
        <v>0</v>
      </c>
      <c r="J31" s="111">
        <f t="shared" si="6"/>
        <v>0</v>
      </c>
      <c r="K31" s="111">
        <f t="shared" si="6"/>
        <v>0</v>
      </c>
      <c r="L31" s="111">
        <f t="shared" si="6"/>
        <v>0</v>
      </c>
      <c r="M31" s="111">
        <f t="shared" si="6"/>
        <v>582322559.86</v>
      </c>
      <c r="N31" s="111">
        <f t="shared" si="6"/>
        <v>58979440.76</v>
      </c>
      <c r="O31" s="111">
        <f t="shared" si="6"/>
        <v>23474822.74</v>
      </c>
      <c r="P31" s="126">
        <f t="shared" si="6"/>
        <v>0</v>
      </c>
    </row>
    <row r="32" spans="1:16" ht="22.5">
      <c r="A32" s="67" t="s">
        <v>48</v>
      </c>
      <c r="B32" s="17" t="s">
        <v>37</v>
      </c>
      <c r="C32" s="18" t="s">
        <v>49</v>
      </c>
      <c r="D32" s="109">
        <f t="shared" si="4"/>
        <v>40453468.24</v>
      </c>
      <c r="E32" s="127">
        <f>E34+E35+E36</f>
        <v>0</v>
      </c>
      <c r="F32" s="111">
        <f t="shared" si="5"/>
        <v>40453468.24</v>
      </c>
      <c r="G32" s="127">
        <f aca="true" t="shared" si="7" ref="G32:P32">G34+G35+G36</f>
        <v>0</v>
      </c>
      <c r="H32" s="127">
        <f t="shared" si="7"/>
        <v>0</v>
      </c>
      <c r="I32" s="127">
        <f t="shared" si="7"/>
        <v>0</v>
      </c>
      <c r="J32" s="127">
        <f t="shared" si="7"/>
        <v>0</v>
      </c>
      <c r="K32" s="127">
        <f t="shared" si="7"/>
        <v>0</v>
      </c>
      <c r="L32" s="127">
        <f t="shared" si="7"/>
        <v>0</v>
      </c>
      <c r="M32" s="127">
        <f t="shared" si="7"/>
        <v>33610361.46</v>
      </c>
      <c r="N32" s="127">
        <f t="shared" si="7"/>
        <v>0</v>
      </c>
      <c r="O32" s="127">
        <f t="shared" si="7"/>
        <v>6843106.78</v>
      </c>
      <c r="P32" s="128">
        <f t="shared" si="7"/>
        <v>0</v>
      </c>
    </row>
    <row r="33" spans="1:16" ht="14.25">
      <c r="A33" s="93" t="s">
        <v>29</v>
      </c>
      <c r="B33" s="94"/>
      <c r="C33" s="95"/>
      <c r="D33" s="96"/>
      <c r="E33" s="97"/>
      <c r="F33" s="96"/>
      <c r="G33" s="97"/>
      <c r="H33" s="98"/>
      <c r="I33" s="98"/>
      <c r="J33" s="97"/>
      <c r="K33" s="97"/>
      <c r="L33" s="97"/>
      <c r="M33" s="97"/>
      <c r="N33" s="97"/>
      <c r="O33" s="97"/>
      <c r="P33" s="99"/>
    </row>
    <row r="34" spans="1:16" ht="14.25">
      <c r="A34" s="65" t="s">
        <v>181</v>
      </c>
      <c r="B34" s="19" t="s">
        <v>50</v>
      </c>
      <c r="C34" s="16" t="s">
        <v>51</v>
      </c>
      <c r="D34" s="116">
        <f>F34+P34-E34</f>
        <v>29486921.3</v>
      </c>
      <c r="E34" s="110"/>
      <c r="F34" s="118">
        <f>H34+I34+J34+M34+O34+K34+L34+N34-G34</f>
        <v>29486921.3</v>
      </c>
      <c r="G34" s="110"/>
      <c r="H34" s="112"/>
      <c r="I34" s="112"/>
      <c r="J34" s="110"/>
      <c r="K34" s="110"/>
      <c r="L34" s="110"/>
      <c r="M34" s="110">
        <v>24625801.14</v>
      </c>
      <c r="N34" s="110"/>
      <c r="O34" s="110">
        <v>4861120.16</v>
      </c>
      <c r="P34" s="113"/>
    </row>
    <row r="35" spans="1:16" ht="14.25">
      <c r="A35" s="65" t="s">
        <v>182</v>
      </c>
      <c r="B35" s="19" t="s">
        <v>52</v>
      </c>
      <c r="C35" s="16" t="s">
        <v>53</v>
      </c>
      <c r="D35" s="109">
        <f>F35+P35-E35</f>
        <v>2304804.3</v>
      </c>
      <c r="E35" s="129"/>
      <c r="F35" s="111">
        <f>H35+I35+J35+M35+O35+K35+L35+N35-G35</f>
        <v>2304804.3</v>
      </c>
      <c r="G35" s="129"/>
      <c r="H35" s="119"/>
      <c r="I35" s="119"/>
      <c r="J35" s="129"/>
      <c r="K35" s="129"/>
      <c r="L35" s="129"/>
      <c r="M35" s="129">
        <v>1743404.3</v>
      </c>
      <c r="N35" s="129"/>
      <c r="O35" s="129">
        <v>561400</v>
      </c>
      <c r="P35" s="120"/>
    </row>
    <row r="36" spans="1:16" ht="15" thickBot="1">
      <c r="A36" s="66" t="s">
        <v>183</v>
      </c>
      <c r="B36" s="27" t="s">
        <v>54</v>
      </c>
      <c r="C36" s="28" t="s">
        <v>55</v>
      </c>
      <c r="D36" s="131">
        <f>F36+P36-E36</f>
        <v>8661742.64</v>
      </c>
      <c r="E36" s="182"/>
      <c r="F36" s="133">
        <f>H36+I36+J36+M36+O36+K36+L36+N36-G36</f>
        <v>8661742.64</v>
      </c>
      <c r="G36" s="182"/>
      <c r="H36" s="132"/>
      <c r="I36" s="132"/>
      <c r="J36" s="182"/>
      <c r="K36" s="182"/>
      <c r="L36" s="182"/>
      <c r="M36" s="182">
        <v>7241156.02</v>
      </c>
      <c r="N36" s="182"/>
      <c r="O36" s="182">
        <v>1420586.62</v>
      </c>
      <c r="P36" s="134"/>
    </row>
    <row r="37" spans="1:16" ht="27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 t="s">
        <v>75</v>
      </c>
    </row>
    <row r="38" spans="1:16" ht="108">
      <c r="A38" s="85" t="s">
        <v>16</v>
      </c>
      <c r="B38" s="83" t="s">
        <v>170</v>
      </c>
      <c r="C38" s="83" t="s">
        <v>9</v>
      </c>
      <c r="D38" s="79" t="s">
        <v>10</v>
      </c>
      <c r="E38" s="80" t="s">
        <v>172</v>
      </c>
      <c r="F38" s="79" t="s">
        <v>11</v>
      </c>
      <c r="G38" s="80" t="s">
        <v>173</v>
      </c>
      <c r="H38" s="79" t="s">
        <v>12</v>
      </c>
      <c r="I38" s="82" t="s">
        <v>263</v>
      </c>
      <c r="J38" s="81" t="s">
        <v>13</v>
      </c>
      <c r="K38" s="81" t="s">
        <v>264</v>
      </c>
      <c r="L38" s="81" t="s">
        <v>265</v>
      </c>
      <c r="M38" s="81" t="s">
        <v>14</v>
      </c>
      <c r="N38" s="81" t="s">
        <v>266</v>
      </c>
      <c r="O38" s="81" t="s">
        <v>267</v>
      </c>
      <c r="P38" s="79" t="s">
        <v>15</v>
      </c>
    </row>
    <row r="39" spans="1:16" s="53" customFormat="1" ht="10.5" thickBot="1">
      <c r="A39" s="55">
        <v>1</v>
      </c>
      <c r="B39" s="56">
        <v>2</v>
      </c>
      <c r="C39" s="56">
        <v>3</v>
      </c>
      <c r="D39" s="57">
        <v>4</v>
      </c>
      <c r="E39" s="57">
        <v>5</v>
      </c>
      <c r="F39" s="57">
        <v>6</v>
      </c>
      <c r="G39" s="57">
        <v>7</v>
      </c>
      <c r="H39" s="56">
        <v>8</v>
      </c>
      <c r="I39" s="56">
        <v>9</v>
      </c>
      <c r="J39" s="57">
        <v>10</v>
      </c>
      <c r="K39" s="57">
        <v>11</v>
      </c>
      <c r="L39" s="57">
        <v>12</v>
      </c>
      <c r="M39" s="57">
        <v>13</v>
      </c>
      <c r="N39" s="57">
        <v>14</v>
      </c>
      <c r="O39" s="57">
        <v>15</v>
      </c>
      <c r="P39" s="56">
        <v>16</v>
      </c>
    </row>
    <row r="40" spans="1:16" ht="14.25">
      <c r="A40" s="67" t="s">
        <v>196</v>
      </c>
      <c r="B40" s="32" t="s">
        <v>39</v>
      </c>
      <c r="C40" s="183" t="s">
        <v>56</v>
      </c>
      <c r="D40" s="106">
        <f>F40+P40-E40</f>
        <v>36562815.44</v>
      </c>
      <c r="E40" s="135">
        <f>E42+E43+E44+E45+E46+E47</f>
        <v>0</v>
      </c>
      <c r="F40" s="107">
        <f>H40+I40+J40+M40+O40+K40+L40+N40-G40</f>
        <v>36562815.44</v>
      </c>
      <c r="G40" s="135">
        <f aca="true" t="shared" si="8" ref="G40:P40">G42+G43+G44+G45+G46+G47</f>
        <v>0</v>
      </c>
      <c r="H40" s="135">
        <f t="shared" si="8"/>
        <v>0</v>
      </c>
      <c r="I40" s="135">
        <f t="shared" si="8"/>
        <v>0</v>
      </c>
      <c r="J40" s="135">
        <f t="shared" si="8"/>
        <v>0</v>
      </c>
      <c r="K40" s="135">
        <f t="shared" si="8"/>
        <v>0</v>
      </c>
      <c r="L40" s="135">
        <f t="shared" si="8"/>
        <v>0</v>
      </c>
      <c r="M40" s="135">
        <f t="shared" si="8"/>
        <v>13589811.16</v>
      </c>
      <c r="N40" s="135">
        <f t="shared" si="8"/>
        <v>11161328.29</v>
      </c>
      <c r="O40" s="135">
        <f t="shared" si="8"/>
        <v>11811675.99</v>
      </c>
      <c r="P40" s="136">
        <f t="shared" si="8"/>
        <v>0</v>
      </c>
    </row>
    <row r="41" spans="1:16" ht="14.25">
      <c r="A41" s="93" t="s">
        <v>29</v>
      </c>
      <c r="B41" s="94"/>
      <c r="C41" s="95"/>
      <c r="D41" s="96"/>
      <c r="E41" s="97"/>
      <c r="F41" s="96"/>
      <c r="G41" s="97"/>
      <c r="H41" s="98"/>
      <c r="I41" s="98"/>
      <c r="J41" s="97"/>
      <c r="K41" s="97"/>
      <c r="L41" s="97"/>
      <c r="M41" s="97"/>
      <c r="N41" s="97"/>
      <c r="O41" s="97"/>
      <c r="P41" s="99"/>
    </row>
    <row r="42" spans="1:16" ht="14.25">
      <c r="A42" s="65" t="s">
        <v>184</v>
      </c>
      <c r="B42" s="19" t="s">
        <v>41</v>
      </c>
      <c r="C42" s="16" t="s">
        <v>57</v>
      </c>
      <c r="D42" s="116">
        <f aca="true" t="shared" si="9" ref="D42:D48">F42+P42-E42</f>
        <v>1081280.44</v>
      </c>
      <c r="E42" s="110"/>
      <c r="F42" s="118">
        <f aca="true" t="shared" si="10" ref="F42:F48">H42+I42+J42+M42+O42+K42+L42+N42-G42</f>
        <v>1081280.44</v>
      </c>
      <c r="G42" s="110"/>
      <c r="H42" s="112"/>
      <c r="I42" s="112"/>
      <c r="J42" s="110"/>
      <c r="K42" s="110"/>
      <c r="L42" s="110"/>
      <c r="M42" s="110">
        <v>893300.88</v>
      </c>
      <c r="N42" s="110"/>
      <c r="O42" s="110">
        <v>187979.56</v>
      </c>
      <c r="P42" s="113"/>
    </row>
    <row r="43" spans="1:16" ht="14.25">
      <c r="A43" s="65" t="s">
        <v>185</v>
      </c>
      <c r="B43" s="15" t="s">
        <v>43</v>
      </c>
      <c r="C43" s="16" t="s">
        <v>58</v>
      </c>
      <c r="D43" s="109">
        <f t="shared" si="9"/>
        <v>0</v>
      </c>
      <c r="E43" s="129"/>
      <c r="F43" s="111">
        <f t="shared" si="10"/>
        <v>0</v>
      </c>
      <c r="G43" s="129"/>
      <c r="H43" s="119"/>
      <c r="I43" s="119"/>
      <c r="J43" s="129"/>
      <c r="K43" s="129"/>
      <c r="L43" s="129"/>
      <c r="M43" s="129"/>
      <c r="N43" s="129"/>
      <c r="O43" s="129"/>
      <c r="P43" s="120"/>
    </row>
    <row r="44" spans="1:16" ht="14.25">
      <c r="A44" s="65" t="s">
        <v>186</v>
      </c>
      <c r="B44" s="15" t="s">
        <v>45</v>
      </c>
      <c r="C44" s="16" t="s">
        <v>59</v>
      </c>
      <c r="D44" s="109">
        <f t="shared" si="9"/>
        <v>10793708.87</v>
      </c>
      <c r="E44" s="129"/>
      <c r="F44" s="111">
        <f t="shared" si="10"/>
        <v>10793708.87</v>
      </c>
      <c r="G44" s="129"/>
      <c r="H44" s="119"/>
      <c r="I44" s="119"/>
      <c r="J44" s="129"/>
      <c r="K44" s="129"/>
      <c r="L44" s="129"/>
      <c r="M44" s="129">
        <v>1932636.56</v>
      </c>
      <c r="N44" s="129">
        <v>3412973.21</v>
      </c>
      <c r="O44" s="129">
        <v>5448099.1</v>
      </c>
      <c r="P44" s="120"/>
    </row>
    <row r="45" spans="1:16" ht="14.25">
      <c r="A45" s="65" t="s">
        <v>187</v>
      </c>
      <c r="B45" s="15" t="s">
        <v>60</v>
      </c>
      <c r="C45" s="16" t="s">
        <v>61</v>
      </c>
      <c r="D45" s="109">
        <f t="shared" si="9"/>
        <v>5700</v>
      </c>
      <c r="E45" s="129"/>
      <c r="F45" s="111">
        <f t="shared" si="10"/>
        <v>5700</v>
      </c>
      <c r="G45" s="129"/>
      <c r="H45" s="119"/>
      <c r="I45" s="119"/>
      <c r="J45" s="129"/>
      <c r="K45" s="129"/>
      <c r="L45" s="129"/>
      <c r="M45" s="129"/>
      <c r="N45" s="129"/>
      <c r="O45" s="129">
        <v>5700</v>
      </c>
      <c r="P45" s="120"/>
    </row>
    <row r="46" spans="1:16" ht="14.25">
      <c r="A46" s="65" t="s">
        <v>188</v>
      </c>
      <c r="B46" s="15" t="s">
        <v>62</v>
      </c>
      <c r="C46" s="16" t="s">
        <v>63</v>
      </c>
      <c r="D46" s="109">
        <f t="shared" si="9"/>
        <v>16448974.01</v>
      </c>
      <c r="E46" s="129"/>
      <c r="F46" s="111">
        <f t="shared" si="10"/>
        <v>16448974.01</v>
      </c>
      <c r="G46" s="129"/>
      <c r="H46" s="119"/>
      <c r="I46" s="119"/>
      <c r="J46" s="129"/>
      <c r="K46" s="129"/>
      <c r="L46" s="129"/>
      <c r="M46" s="129">
        <v>5175066.16</v>
      </c>
      <c r="N46" s="129">
        <v>6719023.88</v>
      </c>
      <c r="O46" s="129">
        <v>4554883.97</v>
      </c>
      <c r="P46" s="120"/>
    </row>
    <row r="47" spans="1:16" ht="14.25">
      <c r="A47" s="65" t="s">
        <v>189</v>
      </c>
      <c r="B47" s="21" t="s">
        <v>64</v>
      </c>
      <c r="C47" s="92" t="s">
        <v>65</v>
      </c>
      <c r="D47" s="109">
        <f t="shared" si="9"/>
        <v>8233152.12</v>
      </c>
      <c r="E47" s="129"/>
      <c r="F47" s="111">
        <f t="shared" si="10"/>
        <v>8233152.12</v>
      </c>
      <c r="G47" s="129"/>
      <c r="H47" s="119"/>
      <c r="I47" s="119"/>
      <c r="J47" s="129"/>
      <c r="K47" s="129"/>
      <c r="L47" s="129"/>
      <c r="M47" s="129">
        <v>5588807.56</v>
      </c>
      <c r="N47" s="129">
        <v>1029331.2</v>
      </c>
      <c r="O47" s="129">
        <v>1615013.36</v>
      </c>
      <c r="P47" s="120"/>
    </row>
    <row r="48" spans="1:16" ht="22.5">
      <c r="A48" s="68" t="s">
        <v>197</v>
      </c>
      <c r="B48" s="17" t="s">
        <v>66</v>
      </c>
      <c r="C48" s="47" t="s">
        <v>67</v>
      </c>
      <c r="D48" s="109">
        <f t="shared" si="9"/>
        <v>376007.9</v>
      </c>
      <c r="E48" s="127">
        <f>E50+E51</f>
        <v>0</v>
      </c>
      <c r="F48" s="111">
        <f t="shared" si="10"/>
        <v>376007.9</v>
      </c>
      <c r="G48" s="127">
        <f aca="true" t="shared" si="11" ref="G48:P48">G50+G51</f>
        <v>0</v>
      </c>
      <c r="H48" s="127">
        <f t="shared" si="11"/>
        <v>0</v>
      </c>
      <c r="I48" s="127">
        <f t="shared" si="11"/>
        <v>0</v>
      </c>
      <c r="J48" s="127">
        <f t="shared" si="11"/>
        <v>0</v>
      </c>
      <c r="K48" s="127">
        <f t="shared" si="11"/>
        <v>0</v>
      </c>
      <c r="L48" s="127">
        <f t="shared" si="11"/>
        <v>0</v>
      </c>
      <c r="M48" s="127">
        <f t="shared" si="11"/>
        <v>376007.9</v>
      </c>
      <c r="N48" s="127">
        <f t="shared" si="11"/>
        <v>0</v>
      </c>
      <c r="O48" s="127">
        <f t="shared" si="11"/>
        <v>0</v>
      </c>
      <c r="P48" s="128">
        <f t="shared" si="11"/>
        <v>0</v>
      </c>
    </row>
    <row r="49" spans="1:16" ht="14.25">
      <c r="A49" s="100" t="s">
        <v>29</v>
      </c>
      <c r="B49" s="94"/>
      <c r="C49" s="101"/>
      <c r="D49" s="96"/>
      <c r="E49" s="97"/>
      <c r="F49" s="96"/>
      <c r="G49" s="97"/>
      <c r="H49" s="98"/>
      <c r="I49" s="98"/>
      <c r="J49" s="97"/>
      <c r="K49" s="97"/>
      <c r="L49" s="97"/>
      <c r="M49" s="97"/>
      <c r="N49" s="97"/>
      <c r="O49" s="97"/>
      <c r="P49" s="99"/>
    </row>
    <row r="50" spans="1:16" ht="14.25">
      <c r="A50" s="65" t="s">
        <v>190</v>
      </c>
      <c r="B50" s="19" t="s">
        <v>68</v>
      </c>
      <c r="C50" s="16" t="s">
        <v>69</v>
      </c>
      <c r="D50" s="116">
        <f>F50+P50-E50</f>
        <v>376007.9</v>
      </c>
      <c r="E50" s="130"/>
      <c r="F50" s="118">
        <f>H50+I50+J50+M50+O50+K50+L50+N50-G50</f>
        <v>376007.9</v>
      </c>
      <c r="G50" s="110"/>
      <c r="H50" s="112"/>
      <c r="I50" s="112"/>
      <c r="J50" s="110"/>
      <c r="K50" s="110"/>
      <c r="L50" s="110"/>
      <c r="M50" s="110">
        <v>376007.9</v>
      </c>
      <c r="N50" s="110"/>
      <c r="O50" s="110"/>
      <c r="P50" s="113"/>
    </row>
    <row r="51" spans="1:16" ht="14.25">
      <c r="A51" s="65" t="s">
        <v>191</v>
      </c>
      <c r="B51" s="15" t="s">
        <v>70</v>
      </c>
      <c r="C51" s="16" t="s">
        <v>71</v>
      </c>
      <c r="D51" s="109">
        <f>F51+P51-E51</f>
        <v>0</v>
      </c>
      <c r="E51" s="129"/>
      <c r="F51" s="111">
        <f>H51+I51+J51+M51+O51+K51+L51+N51-G51</f>
        <v>0</v>
      </c>
      <c r="G51" s="129"/>
      <c r="H51" s="119"/>
      <c r="I51" s="119"/>
      <c r="J51" s="129"/>
      <c r="K51" s="129"/>
      <c r="L51" s="129"/>
      <c r="M51" s="129"/>
      <c r="N51" s="129"/>
      <c r="O51" s="129"/>
      <c r="P51" s="120"/>
    </row>
    <row r="52" spans="1:16" ht="14.25">
      <c r="A52" s="67" t="s">
        <v>198</v>
      </c>
      <c r="B52" s="17" t="s">
        <v>49</v>
      </c>
      <c r="C52" s="18" t="s">
        <v>72</v>
      </c>
      <c r="D52" s="109">
        <f>F52+P52-E52</f>
        <v>182753007.38</v>
      </c>
      <c r="E52" s="127">
        <f>E54+E55</f>
        <v>0</v>
      </c>
      <c r="F52" s="111">
        <f>H52+I52+J52+M52+O52+K52+L52+N52-G52</f>
        <v>182753007.38</v>
      </c>
      <c r="G52" s="127">
        <f aca="true" t="shared" si="12" ref="G52:P52">G54+G55</f>
        <v>0</v>
      </c>
      <c r="H52" s="127">
        <f t="shared" si="12"/>
        <v>0</v>
      </c>
      <c r="I52" s="127">
        <f t="shared" si="12"/>
        <v>0</v>
      </c>
      <c r="J52" s="127">
        <f t="shared" si="12"/>
        <v>0</v>
      </c>
      <c r="K52" s="127">
        <f t="shared" si="12"/>
        <v>0</v>
      </c>
      <c r="L52" s="127">
        <f t="shared" si="12"/>
        <v>0</v>
      </c>
      <c r="M52" s="127">
        <f t="shared" si="12"/>
        <v>134469570.77</v>
      </c>
      <c r="N52" s="127">
        <f t="shared" si="12"/>
        <v>46779866.68</v>
      </c>
      <c r="O52" s="127">
        <f t="shared" si="12"/>
        <v>1503569.93</v>
      </c>
      <c r="P52" s="128">
        <f t="shared" si="12"/>
        <v>0</v>
      </c>
    </row>
    <row r="53" spans="1:16" ht="14.25">
      <c r="A53" s="93" t="s">
        <v>29</v>
      </c>
      <c r="B53" s="94"/>
      <c r="C53" s="95"/>
      <c r="D53" s="96"/>
      <c r="E53" s="97"/>
      <c r="F53" s="96"/>
      <c r="G53" s="97"/>
      <c r="H53" s="98"/>
      <c r="I53" s="98"/>
      <c r="J53" s="97"/>
      <c r="K53" s="97"/>
      <c r="L53" s="97"/>
      <c r="M53" s="97"/>
      <c r="N53" s="97"/>
      <c r="O53" s="97"/>
      <c r="P53" s="99"/>
    </row>
    <row r="54" spans="1:16" ht="33.75">
      <c r="A54" s="63" t="s">
        <v>192</v>
      </c>
      <c r="B54" s="19" t="s">
        <v>51</v>
      </c>
      <c r="C54" s="16" t="s">
        <v>73</v>
      </c>
      <c r="D54" s="116">
        <f>F54+P54-E54</f>
        <v>137381513.7</v>
      </c>
      <c r="E54" s="112"/>
      <c r="F54" s="118">
        <f>H54+I54+J54+M54+O54+K54+L54+N54-G54</f>
        <v>137381513.7</v>
      </c>
      <c r="G54" s="112"/>
      <c r="H54" s="112"/>
      <c r="I54" s="112"/>
      <c r="J54" s="112"/>
      <c r="K54" s="112"/>
      <c r="L54" s="112"/>
      <c r="M54" s="112">
        <v>134469570.77</v>
      </c>
      <c r="N54" s="112">
        <v>1408373</v>
      </c>
      <c r="O54" s="112">
        <v>1503569.93</v>
      </c>
      <c r="P54" s="113"/>
    </row>
    <row r="55" spans="1:16" ht="33.75">
      <c r="A55" s="66" t="s">
        <v>193</v>
      </c>
      <c r="B55" s="21" t="s">
        <v>53</v>
      </c>
      <c r="C55" s="22" t="s">
        <v>74</v>
      </c>
      <c r="D55" s="184">
        <f>F55+P55-E55</f>
        <v>45371493.68</v>
      </c>
      <c r="E55" s="185"/>
      <c r="F55" s="186">
        <f>H55+I55+J55+M55+O55+K55+L55+N55-G55</f>
        <v>45371493.68</v>
      </c>
      <c r="G55" s="185"/>
      <c r="H55" s="185"/>
      <c r="I55" s="185"/>
      <c r="J55" s="185"/>
      <c r="K55" s="185"/>
      <c r="L55" s="185"/>
      <c r="M55" s="185"/>
      <c r="N55" s="185">
        <v>45371493.68</v>
      </c>
      <c r="O55" s="185"/>
      <c r="P55" s="187"/>
    </row>
    <row r="56" spans="1:16" ht="14.25">
      <c r="A56" s="67" t="s">
        <v>205</v>
      </c>
      <c r="B56" s="17" t="s">
        <v>67</v>
      </c>
      <c r="C56" s="188" t="s">
        <v>76</v>
      </c>
      <c r="D56" s="111">
        <f>F56+P56-E56</f>
        <v>0</v>
      </c>
      <c r="E56" s="127">
        <f>E58+E59+E60</f>
        <v>0</v>
      </c>
      <c r="F56" s="111">
        <f>H56+I56+J56+M56+O56+K56+L56+N56-G56</f>
        <v>0</v>
      </c>
      <c r="G56" s="127">
        <f aca="true" t="shared" si="13" ref="G56:P56">G58+G59+G60</f>
        <v>357953146.03</v>
      </c>
      <c r="H56" s="127">
        <f t="shared" si="13"/>
        <v>0</v>
      </c>
      <c r="I56" s="127">
        <f t="shared" si="13"/>
        <v>0</v>
      </c>
      <c r="J56" s="127">
        <f t="shared" si="13"/>
        <v>0</v>
      </c>
      <c r="K56" s="127">
        <f t="shared" si="13"/>
        <v>0</v>
      </c>
      <c r="L56" s="127">
        <f t="shared" si="13"/>
        <v>0</v>
      </c>
      <c r="M56" s="127">
        <f t="shared" si="13"/>
        <v>357502846.03</v>
      </c>
      <c r="N56" s="127">
        <f t="shared" si="13"/>
        <v>180100</v>
      </c>
      <c r="O56" s="127">
        <f t="shared" si="13"/>
        <v>270200</v>
      </c>
      <c r="P56" s="128">
        <f t="shared" si="13"/>
        <v>0</v>
      </c>
    </row>
    <row r="57" spans="1:16" ht="14.25">
      <c r="A57" s="93" t="s">
        <v>29</v>
      </c>
      <c r="B57" s="94"/>
      <c r="C57" s="102"/>
      <c r="D57" s="98"/>
      <c r="E57" s="97"/>
      <c r="F57" s="97"/>
      <c r="G57" s="97"/>
      <c r="H57" s="98"/>
      <c r="I57" s="98"/>
      <c r="J57" s="97"/>
      <c r="K57" s="97"/>
      <c r="L57" s="97"/>
      <c r="M57" s="97"/>
      <c r="N57" s="97"/>
      <c r="O57" s="97"/>
      <c r="P57" s="99"/>
    </row>
    <row r="58" spans="1:16" ht="22.5">
      <c r="A58" s="63" t="s">
        <v>206</v>
      </c>
      <c r="B58" s="19" t="s">
        <v>69</v>
      </c>
      <c r="C58" s="26" t="s">
        <v>77</v>
      </c>
      <c r="D58" s="118">
        <f>F58+P58-E58</f>
        <v>0</v>
      </c>
      <c r="E58" s="110"/>
      <c r="F58" s="116">
        <f>H58+I58+J58+M58+O58+K58+L58+N58-G58</f>
        <v>0</v>
      </c>
      <c r="G58" s="110">
        <v>357953146.03</v>
      </c>
      <c r="H58" s="112"/>
      <c r="I58" s="112"/>
      <c r="J58" s="110"/>
      <c r="K58" s="110"/>
      <c r="L58" s="110"/>
      <c r="M58" s="110">
        <v>357502846.03</v>
      </c>
      <c r="N58" s="110">
        <v>180100</v>
      </c>
      <c r="O58" s="110">
        <v>270200</v>
      </c>
      <c r="P58" s="113"/>
    </row>
    <row r="59" spans="1:16" ht="23.25" customHeight="1">
      <c r="A59" s="64" t="s">
        <v>207</v>
      </c>
      <c r="B59" s="19" t="s">
        <v>71</v>
      </c>
      <c r="C59" s="26" t="s">
        <v>78</v>
      </c>
      <c r="D59" s="111">
        <f>F59+P59-E59</f>
        <v>0</v>
      </c>
      <c r="E59" s="110"/>
      <c r="F59" s="116">
        <f>H59+I59+J59+M59+O59+K59+L59+N59-G59</f>
        <v>0</v>
      </c>
      <c r="G59" s="110"/>
      <c r="H59" s="112"/>
      <c r="I59" s="112"/>
      <c r="J59" s="110"/>
      <c r="K59" s="110"/>
      <c r="L59" s="110"/>
      <c r="M59" s="110"/>
      <c r="N59" s="110"/>
      <c r="O59" s="110"/>
      <c r="P59" s="113"/>
    </row>
    <row r="60" spans="1:16" ht="15" thickBot="1">
      <c r="A60" s="66" t="s">
        <v>208</v>
      </c>
      <c r="B60" s="27" t="s">
        <v>79</v>
      </c>
      <c r="C60" s="189" t="s">
        <v>80</v>
      </c>
      <c r="D60" s="133">
        <f>F60+P60-E60</f>
        <v>0</v>
      </c>
      <c r="E60" s="182"/>
      <c r="F60" s="131">
        <f>H60+I60+J60+M60+O60+K60+L60+N60-G60</f>
        <v>0</v>
      </c>
      <c r="G60" s="182"/>
      <c r="H60" s="132"/>
      <c r="I60" s="132"/>
      <c r="J60" s="182"/>
      <c r="K60" s="182"/>
      <c r="L60" s="182"/>
      <c r="M60" s="182"/>
      <c r="N60" s="182"/>
      <c r="O60" s="182"/>
      <c r="P60" s="134"/>
    </row>
    <row r="61" spans="1:16" ht="27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 t="s">
        <v>128</v>
      </c>
    </row>
    <row r="62" spans="1:16" ht="108">
      <c r="A62" s="85" t="s">
        <v>16</v>
      </c>
      <c r="B62" s="83" t="s">
        <v>170</v>
      </c>
      <c r="C62" s="83" t="s">
        <v>9</v>
      </c>
      <c r="D62" s="79" t="s">
        <v>10</v>
      </c>
      <c r="E62" s="80" t="s">
        <v>172</v>
      </c>
      <c r="F62" s="79" t="s">
        <v>11</v>
      </c>
      <c r="G62" s="80" t="s">
        <v>173</v>
      </c>
      <c r="H62" s="79" t="s">
        <v>12</v>
      </c>
      <c r="I62" s="82" t="s">
        <v>263</v>
      </c>
      <c r="J62" s="81" t="s">
        <v>13</v>
      </c>
      <c r="K62" s="81" t="s">
        <v>264</v>
      </c>
      <c r="L62" s="81" t="s">
        <v>265</v>
      </c>
      <c r="M62" s="81" t="s">
        <v>14</v>
      </c>
      <c r="N62" s="81" t="s">
        <v>266</v>
      </c>
      <c r="O62" s="81" t="s">
        <v>267</v>
      </c>
      <c r="P62" s="79" t="s">
        <v>15</v>
      </c>
    </row>
    <row r="63" spans="1:16" s="53" customFormat="1" ht="10.5" thickBot="1">
      <c r="A63" s="55">
        <v>1</v>
      </c>
      <c r="B63" s="56">
        <v>2</v>
      </c>
      <c r="C63" s="56">
        <v>3</v>
      </c>
      <c r="D63" s="57">
        <v>4</v>
      </c>
      <c r="E63" s="57">
        <v>5</v>
      </c>
      <c r="F63" s="57">
        <v>6</v>
      </c>
      <c r="G63" s="57">
        <v>7</v>
      </c>
      <c r="H63" s="56">
        <v>8</v>
      </c>
      <c r="I63" s="56">
        <v>9</v>
      </c>
      <c r="J63" s="57">
        <v>10</v>
      </c>
      <c r="K63" s="57">
        <v>11</v>
      </c>
      <c r="L63" s="57">
        <v>12</v>
      </c>
      <c r="M63" s="57">
        <v>13</v>
      </c>
      <c r="N63" s="57">
        <v>14</v>
      </c>
      <c r="O63" s="57">
        <v>15</v>
      </c>
      <c r="P63" s="56">
        <v>16</v>
      </c>
    </row>
    <row r="64" spans="1:16" ht="14.25">
      <c r="A64" s="67" t="s">
        <v>209</v>
      </c>
      <c r="B64" s="32" t="s">
        <v>72</v>
      </c>
      <c r="C64" s="33" t="s">
        <v>81</v>
      </c>
      <c r="D64" s="107">
        <f>F64+P64-E64</f>
        <v>41604085</v>
      </c>
      <c r="E64" s="135">
        <f>E66+E67+E68</f>
        <v>0</v>
      </c>
      <c r="F64" s="106">
        <f>H64+I64+J64+M64+O64+K64+L64+N64-G64</f>
        <v>41604085</v>
      </c>
      <c r="G64" s="135">
        <f aca="true" t="shared" si="14" ref="G64:P64">G66+G67+G68</f>
        <v>0</v>
      </c>
      <c r="H64" s="135">
        <f t="shared" si="14"/>
        <v>0</v>
      </c>
      <c r="I64" s="135">
        <f t="shared" si="14"/>
        <v>0</v>
      </c>
      <c r="J64" s="135">
        <f t="shared" si="14"/>
        <v>0</v>
      </c>
      <c r="K64" s="135">
        <f t="shared" si="14"/>
        <v>0</v>
      </c>
      <c r="L64" s="135">
        <f t="shared" si="14"/>
        <v>0</v>
      </c>
      <c r="M64" s="135">
        <f t="shared" si="14"/>
        <v>41019951.48</v>
      </c>
      <c r="N64" s="135">
        <f t="shared" si="14"/>
        <v>187709.62</v>
      </c>
      <c r="O64" s="135">
        <f t="shared" si="14"/>
        <v>396423.9</v>
      </c>
      <c r="P64" s="136">
        <f t="shared" si="14"/>
        <v>0</v>
      </c>
    </row>
    <row r="65" spans="1:16" ht="14.25">
      <c r="A65" s="93" t="s">
        <v>29</v>
      </c>
      <c r="B65" s="94"/>
      <c r="C65" s="102"/>
      <c r="D65" s="98"/>
      <c r="E65" s="97"/>
      <c r="F65" s="97"/>
      <c r="G65" s="97"/>
      <c r="H65" s="98"/>
      <c r="I65" s="98"/>
      <c r="J65" s="97"/>
      <c r="K65" s="97"/>
      <c r="L65" s="97"/>
      <c r="M65" s="97"/>
      <c r="N65" s="97"/>
      <c r="O65" s="97"/>
      <c r="P65" s="99"/>
    </row>
    <row r="66" spans="1:16" ht="33.75">
      <c r="A66" s="65" t="s">
        <v>82</v>
      </c>
      <c r="B66" s="19" t="s">
        <v>73</v>
      </c>
      <c r="C66" s="26" t="s">
        <v>83</v>
      </c>
      <c r="D66" s="118">
        <f>F66+P66-E66</f>
        <v>0</v>
      </c>
      <c r="E66" s="110"/>
      <c r="F66" s="116">
        <f>H66+I66+J66+M66+O66+K66+L66+N66-G66</f>
        <v>0</v>
      </c>
      <c r="G66" s="110"/>
      <c r="H66" s="112"/>
      <c r="I66" s="112"/>
      <c r="J66" s="110"/>
      <c r="K66" s="110"/>
      <c r="L66" s="110"/>
      <c r="M66" s="110"/>
      <c r="N66" s="110"/>
      <c r="O66" s="110"/>
      <c r="P66" s="113"/>
    </row>
    <row r="67" spans="1:16" ht="14.25">
      <c r="A67" s="65" t="s">
        <v>210</v>
      </c>
      <c r="B67" s="15" t="s">
        <v>74</v>
      </c>
      <c r="C67" s="26" t="s">
        <v>84</v>
      </c>
      <c r="D67" s="111">
        <f>F67+P67-E67</f>
        <v>39458530.24</v>
      </c>
      <c r="E67" s="129"/>
      <c r="F67" s="116">
        <f>H67+I67+J67+M67+O67+K67+L67+N67-G67</f>
        <v>39458530.24</v>
      </c>
      <c r="G67" s="129"/>
      <c r="H67" s="119"/>
      <c r="I67" s="119"/>
      <c r="J67" s="129"/>
      <c r="K67" s="129"/>
      <c r="L67" s="129"/>
      <c r="M67" s="129">
        <v>39264895.5</v>
      </c>
      <c r="N67" s="129">
        <v>53401.66</v>
      </c>
      <c r="O67" s="129">
        <v>140233.08</v>
      </c>
      <c r="P67" s="120"/>
    </row>
    <row r="68" spans="1:16" ht="33.75">
      <c r="A68" s="74" t="s">
        <v>211</v>
      </c>
      <c r="B68" s="19" t="s">
        <v>85</v>
      </c>
      <c r="C68" s="26" t="s">
        <v>86</v>
      </c>
      <c r="D68" s="111">
        <f>F68+P68-E68</f>
        <v>2145554.76</v>
      </c>
      <c r="E68" s="110"/>
      <c r="F68" s="116">
        <f>H68+I68+J68+M68+O68+K68+L68+N68-G68</f>
        <v>2145554.76</v>
      </c>
      <c r="G68" s="110"/>
      <c r="H68" s="112"/>
      <c r="I68" s="112"/>
      <c r="J68" s="110"/>
      <c r="K68" s="110"/>
      <c r="L68" s="110"/>
      <c r="M68" s="110">
        <v>1755055.98</v>
      </c>
      <c r="N68" s="110">
        <v>134307.96</v>
      </c>
      <c r="O68" s="110">
        <v>256190.82</v>
      </c>
      <c r="P68" s="113"/>
    </row>
    <row r="69" spans="1:16" ht="14.25">
      <c r="A69" s="67" t="s">
        <v>212</v>
      </c>
      <c r="B69" s="35" t="s">
        <v>81</v>
      </c>
      <c r="C69" s="25" t="s">
        <v>87</v>
      </c>
      <c r="D69" s="111">
        <f>F69+P69-E69</f>
        <v>4183432.44</v>
      </c>
      <c r="E69" s="127">
        <f>E71+E72+E73</f>
        <v>0</v>
      </c>
      <c r="F69" s="116">
        <f>H69+I69+J69+M69+O69+K69+L69+N69-G69</f>
        <v>4183432.44</v>
      </c>
      <c r="G69" s="127">
        <f aca="true" t="shared" si="15" ref="G69:P69">G71+G72+G73</f>
        <v>0</v>
      </c>
      <c r="H69" s="127">
        <f t="shared" si="15"/>
        <v>0</v>
      </c>
      <c r="I69" s="127">
        <f t="shared" si="15"/>
        <v>0</v>
      </c>
      <c r="J69" s="127">
        <f t="shared" si="15"/>
        <v>0</v>
      </c>
      <c r="K69" s="127">
        <f t="shared" si="15"/>
        <v>0</v>
      </c>
      <c r="L69" s="127">
        <f t="shared" si="15"/>
        <v>0</v>
      </c>
      <c r="M69" s="127">
        <f t="shared" si="15"/>
        <v>1466750</v>
      </c>
      <c r="N69" s="127">
        <f t="shared" si="15"/>
        <v>331729.92</v>
      </c>
      <c r="O69" s="127">
        <f t="shared" si="15"/>
        <v>2384952.52</v>
      </c>
      <c r="P69" s="128">
        <f t="shared" si="15"/>
        <v>0</v>
      </c>
    </row>
    <row r="70" spans="1:16" ht="14.25">
      <c r="A70" s="93" t="s">
        <v>29</v>
      </c>
      <c r="B70" s="94"/>
      <c r="C70" s="102"/>
      <c r="D70" s="98"/>
      <c r="E70" s="97"/>
      <c r="F70" s="97"/>
      <c r="G70" s="97"/>
      <c r="H70" s="98"/>
      <c r="I70" s="98"/>
      <c r="J70" s="97"/>
      <c r="K70" s="97"/>
      <c r="L70" s="97"/>
      <c r="M70" s="97"/>
      <c r="N70" s="97"/>
      <c r="O70" s="97"/>
      <c r="P70" s="99"/>
    </row>
    <row r="71" spans="1:16" ht="22.5">
      <c r="A71" s="65" t="s">
        <v>213</v>
      </c>
      <c r="B71" s="19" t="s">
        <v>83</v>
      </c>
      <c r="C71" s="26" t="s">
        <v>88</v>
      </c>
      <c r="D71" s="118">
        <f aca="true" t="shared" si="16" ref="D71:D81">F71+P71-E71</f>
        <v>1930600.78</v>
      </c>
      <c r="E71" s="110"/>
      <c r="F71" s="116">
        <f aca="true" t="shared" si="17" ref="F71:F81">H71+I71+J71+M71+O71+K71+L71+N71-G71</f>
        <v>1930600.78</v>
      </c>
      <c r="G71" s="110"/>
      <c r="H71" s="112"/>
      <c r="I71" s="112"/>
      <c r="J71" s="110"/>
      <c r="K71" s="110"/>
      <c r="L71" s="110"/>
      <c r="M71" s="110">
        <v>489460.87</v>
      </c>
      <c r="N71" s="110">
        <v>101861.71</v>
      </c>
      <c r="O71" s="110">
        <v>1339278.2</v>
      </c>
      <c r="P71" s="113"/>
    </row>
    <row r="72" spans="1:16" ht="14.25">
      <c r="A72" s="74" t="s">
        <v>214</v>
      </c>
      <c r="B72" s="15" t="s">
        <v>84</v>
      </c>
      <c r="C72" s="26" t="s">
        <v>89</v>
      </c>
      <c r="D72" s="111">
        <f t="shared" si="16"/>
        <v>2252831.66</v>
      </c>
      <c r="E72" s="129"/>
      <c r="F72" s="116">
        <f t="shared" si="17"/>
        <v>2252831.66</v>
      </c>
      <c r="G72" s="129"/>
      <c r="H72" s="119"/>
      <c r="I72" s="119"/>
      <c r="J72" s="129"/>
      <c r="K72" s="129"/>
      <c r="L72" s="129"/>
      <c r="M72" s="129">
        <v>977289.13</v>
      </c>
      <c r="N72" s="129">
        <v>229868.21</v>
      </c>
      <c r="O72" s="129">
        <v>1045674.32</v>
      </c>
      <c r="P72" s="120"/>
    </row>
    <row r="73" spans="1:16" ht="22.5">
      <c r="A73" s="64" t="s">
        <v>215</v>
      </c>
      <c r="B73" s="15" t="s">
        <v>86</v>
      </c>
      <c r="C73" s="26" t="s">
        <v>90</v>
      </c>
      <c r="D73" s="111">
        <f t="shared" si="16"/>
        <v>0</v>
      </c>
      <c r="E73" s="129"/>
      <c r="F73" s="116">
        <f t="shared" si="17"/>
        <v>0</v>
      </c>
      <c r="G73" s="129"/>
      <c r="H73" s="119"/>
      <c r="I73" s="119"/>
      <c r="J73" s="129"/>
      <c r="K73" s="129"/>
      <c r="L73" s="129"/>
      <c r="M73" s="129"/>
      <c r="N73" s="129"/>
      <c r="O73" s="129"/>
      <c r="P73" s="120"/>
    </row>
    <row r="74" spans="1:16" ht="14.25">
      <c r="A74" s="70" t="s">
        <v>216</v>
      </c>
      <c r="B74" s="15" t="s">
        <v>87</v>
      </c>
      <c r="C74" s="26" t="s">
        <v>92</v>
      </c>
      <c r="D74" s="111">
        <f t="shared" si="16"/>
        <v>938909.62</v>
      </c>
      <c r="E74" s="129"/>
      <c r="F74" s="116">
        <f t="shared" si="17"/>
        <v>938909.62</v>
      </c>
      <c r="G74" s="129"/>
      <c r="H74" s="119"/>
      <c r="I74" s="119"/>
      <c r="J74" s="129"/>
      <c r="K74" s="129"/>
      <c r="L74" s="129"/>
      <c r="M74" s="129">
        <v>340941.48</v>
      </c>
      <c r="N74" s="129">
        <v>331206.25</v>
      </c>
      <c r="O74" s="129">
        <v>266761.89</v>
      </c>
      <c r="P74" s="120"/>
    </row>
    <row r="75" spans="1:16" ht="14.25">
      <c r="A75" s="70" t="s">
        <v>217</v>
      </c>
      <c r="B75" s="15" t="s">
        <v>91</v>
      </c>
      <c r="C75" s="26"/>
      <c r="D75" s="111">
        <f t="shared" si="16"/>
        <v>-48048.69</v>
      </c>
      <c r="E75" s="129"/>
      <c r="F75" s="116">
        <f t="shared" si="17"/>
        <v>-48048.69</v>
      </c>
      <c r="G75" s="129"/>
      <c r="H75" s="119"/>
      <c r="I75" s="119"/>
      <c r="J75" s="129"/>
      <c r="K75" s="129"/>
      <c r="L75" s="129"/>
      <c r="M75" s="129">
        <v>-53680.42</v>
      </c>
      <c r="N75" s="129">
        <v>7500</v>
      </c>
      <c r="O75" s="129">
        <v>-1868.27</v>
      </c>
      <c r="P75" s="120"/>
    </row>
    <row r="76" spans="1:16" ht="22.5">
      <c r="A76" s="59" t="s">
        <v>262</v>
      </c>
      <c r="B76" s="24" t="s">
        <v>92</v>
      </c>
      <c r="C76" s="36"/>
      <c r="D76" s="111">
        <f t="shared" si="16"/>
        <v>306372439.11</v>
      </c>
      <c r="E76" s="118">
        <f>E80+E104</f>
        <v>0</v>
      </c>
      <c r="F76" s="116">
        <f t="shared" si="17"/>
        <v>306372439.11</v>
      </c>
      <c r="G76" s="118">
        <f aca="true" t="shared" si="18" ref="G76:P76">G80+G104</f>
        <v>0</v>
      </c>
      <c r="H76" s="118">
        <f t="shared" si="18"/>
        <v>0</v>
      </c>
      <c r="I76" s="118">
        <f t="shared" si="18"/>
        <v>0</v>
      </c>
      <c r="J76" s="118">
        <f t="shared" si="18"/>
        <v>0</v>
      </c>
      <c r="K76" s="118">
        <f t="shared" si="18"/>
        <v>0</v>
      </c>
      <c r="L76" s="118">
        <f t="shared" si="18"/>
        <v>0</v>
      </c>
      <c r="M76" s="118">
        <f t="shared" si="18"/>
        <v>-4670543.92</v>
      </c>
      <c r="N76" s="118">
        <f t="shared" si="18"/>
        <v>307969396.28</v>
      </c>
      <c r="O76" s="118">
        <f t="shared" si="18"/>
        <v>3073586.75</v>
      </c>
      <c r="P76" s="126">
        <f t="shared" si="18"/>
        <v>0</v>
      </c>
    </row>
    <row r="77" spans="1:16" ht="22.5">
      <c r="A77" s="72" t="s">
        <v>218</v>
      </c>
      <c r="B77" s="37" t="s">
        <v>93</v>
      </c>
      <c r="C77" s="38"/>
      <c r="D77" s="111">
        <f t="shared" si="16"/>
        <v>308613504.65</v>
      </c>
      <c r="E77" s="137">
        <f>E13-E31</f>
        <v>0</v>
      </c>
      <c r="F77" s="116">
        <f t="shared" si="17"/>
        <v>308613504.65</v>
      </c>
      <c r="G77" s="137">
        <f aca="true" t="shared" si="19" ref="G77:P77">G13-G31</f>
        <v>0</v>
      </c>
      <c r="H77" s="137">
        <f t="shared" si="19"/>
        <v>0</v>
      </c>
      <c r="I77" s="137">
        <f t="shared" si="19"/>
        <v>0</v>
      </c>
      <c r="J77" s="137">
        <f t="shared" si="19"/>
        <v>0</v>
      </c>
      <c r="K77" s="137">
        <f t="shared" si="19"/>
        <v>0</v>
      </c>
      <c r="L77" s="137">
        <f t="shared" si="19"/>
        <v>0</v>
      </c>
      <c r="M77" s="137">
        <f t="shared" si="19"/>
        <v>-4434982.62</v>
      </c>
      <c r="N77" s="137">
        <f t="shared" si="19"/>
        <v>307969396.28</v>
      </c>
      <c r="O77" s="137">
        <f t="shared" si="19"/>
        <v>5079090.99</v>
      </c>
      <c r="P77" s="138">
        <f t="shared" si="19"/>
        <v>0</v>
      </c>
    </row>
    <row r="78" spans="1:16" ht="14.25">
      <c r="A78" s="69" t="s">
        <v>94</v>
      </c>
      <c r="B78" s="15" t="s">
        <v>95</v>
      </c>
      <c r="C78" s="26"/>
      <c r="D78" s="111">
        <f t="shared" si="16"/>
        <v>0</v>
      </c>
      <c r="E78" s="130"/>
      <c r="F78" s="116">
        <f t="shared" si="17"/>
        <v>0</v>
      </c>
      <c r="G78" s="130"/>
      <c r="H78" s="130"/>
      <c r="I78" s="130"/>
      <c r="J78" s="130"/>
      <c r="K78" s="130"/>
      <c r="L78" s="130"/>
      <c r="M78" s="130"/>
      <c r="N78" s="130"/>
      <c r="O78" s="130"/>
      <c r="P78" s="139"/>
    </row>
    <row r="79" spans="1:16" ht="14.25">
      <c r="A79" s="69" t="s">
        <v>258</v>
      </c>
      <c r="B79" s="15" t="s">
        <v>259</v>
      </c>
      <c r="C79" s="26"/>
      <c r="D79" s="111">
        <f t="shared" si="16"/>
        <v>-2241065.54</v>
      </c>
      <c r="E79" s="155"/>
      <c r="F79" s="116">
        <f t="shared" si="17"/>
        <v>-2241065.54</v>
      </c>
      <c r="G79" s="155"/>
      <c r="H79" s="155"/>
      <c r="I79" s="155"/>
      <c r="J79" s="155"/>
      <c r="K79" s="155"/>
      <c r="L79" s="155"/>
      <c r="M79" s="155">
        <v>-235561.3</v>
      </c>
      <c r="N79" s="155"/>
      <c r="O79" s="155">
        <v>-2005504.24</v>
      </c>
      <c r="P79" s="156"/>
    </row>
    <row r="80" spans="1:16" ht="22.5">
      <c r="A80" s="61" t="s">
        <v>249</v>
      </c>
      <c r="B80" s="17" t="s">
        <v>96</v>
      </c>
      <c r="C80" s="25"/>
      <c r="D80" s="111">
        <f t="shared" si="16"/>
        <v>331498507.9</v>
      </c>
      <c r="E80" s="127">
        <f>E81+E85+E92+E96+E100</f>
        <v>0</v>
      </c>
      <c r="F80" s="116">
        <f t="shared" si="17"/>
        <v>331498507.9</v>
      </c>
      <c r="G80" s="127">
        <f aca="true" t="shared" si="20" ref="G80:P80">G81+G85+G92+G96+G100</f>
        <v>0</v>
      </c>
      <c r="H80" s="127">
        <f t="shared" si="20"/>
        <v>0</v>
      </c>
      <c r="I80" s="127">
        <f t="shared" si="20"/>
        <v>0</v>
      </c>
      <c r="J80" s="127">
        <f t="shared" si="20"/>
        <v>0</v>
      </c>
      <c r="K80" s="127">
        <f t="shared" si="20"/>
        <v>0</v>
      </c>
      <c r="L80" s="127">
        <f t="shared" si="20"/>
        <v>0</v>
      </c>
      <c r="M80" s="127">
        <f t="shared" si="20"/>
        <v>-6088796.56</v>
      </c>
      <c r="N80" s="127">
        <f t="shared" si="20"/>
        <v>335497549.51</v>
      </c>
      <c r="O80" s="127">
        <f t="shared" si="20"/>
        <v>2089754.95</v>
      </c>
      <c r="P80" s="128">
        <f t="shared" si="20"/>
        <v>0</v>
      </c>
    </row>
    <row r="81" spans="1:16" ht="14.25">
      <c r="A81" s="67" t="s">
        <v>219</v>
      </c>
      <c r="B81" s="17" t="s">
        <v>97</v>
      </c>
      <c r="C81" s="25"/>
      <c r="D81" s="111">
        <f t="shared" si="16"/>
        <v>204539338.04</v>
      </c>
      <c r="E81" s="127">
        <f>E83-E84</f>
        <v>0</v>
      </c>
      <c r="F81" s="116">
        <f t="shared" si="17"/>
        <v>204539338.04</v>
      </c>
      <c r="G81" s="127">
        <f aca="true" t="shared" si="21" ref="G81:P81">G83-G84</f>
        <v>0</v>
      </c>
      <c r="H81" s="127">
        <f t="shared" si="21"/>
        <v>0</v>
      </c>
      <c r="I81" s="127">
        <f t="shared" si="21"/>
        <v>0</v>
      </c>
      <c r="J81" s="127">
        <f t="shared" si="21"/>
        <v>0</v>
      </c>
      <c r="K81" s="127">
        <f t="shared" si="21"/>
        <v>0</v>
      </c>
      <c r="L81" s="127">
        <f t="shared" si="21"/>
        <v>0</v>
      </c>
      <c r="M81" s="127">
        <f t="shared" si="21"/>
        <v>-3240412.45</v>
      </c>
      <c r="N81" s="127">
        <f t="shared" si="21"/>
        <v>207614267.51</v>
      </c>
      <c r="O81" s="127">
        <f t="shared" si="21"/>
        <v>165482.98</v>
      </c>
      <c r="P81" s="128">
        <f t="shared" si="21"/>
        <v>0</v>
      </c>
    </row>
    <row r="82" spans="1:16" ht="14.25">
      <c r="A82" s="93" t="s">
        <v>29</v>
      </c>
      <c r="B82" s="94"/>
      <c r="C82" s="102"/>
      <c r="D82" s="98"/>
      <c r="E82" s="97"/>
      <c r="F82" s="97"/>
      <c r="G82" s="97"/>
      <c r="H82" s="98"/>
      <c r="I82" s="98"/>
      <c r="J82" s="97"/>
      <c r="K82" s="97"/>
      <c r="L82" s="97"/>
      <c r="M82" s="97"/>
      <c r="N82" s="97"/>
      <c r="O82" s="97"/>
      <c r="P82" s="99"/>
    </row>
    <row r="83" spans="1:16" ht="14.25">
      <c r="A83" s="65" t="s">
        <v>220</v>
      </c>
      <c r="B83" s="19" t="s">
        <v>98</v>
      </c>
      <c r="C83" s="26" t="s">
        <v>96</v>
      </c>
      <c r="D83" s="118">
        <f>F83+P83-E83</f>
        <v>738287558.67</v>
      </c>
      <c r="E83" s="140"/>
      <c r="F83" s="116">
        <f>H83+I83+J83+M83+O83+K83+L83+N83-G83</f>
        <v>738287558.67</v>
      </c>
      <c r="G83" s="140"/>
      <c r="H83" s="141"/>
      <c r="I83" s="141"/>
      <c r="J83" s="140"/>
      <c r="K83" s="140"/>
      <c r="L83" s="140"/>
      <c r="M83" s="140">
        <v>442562617.14</v>
      </c>
      <c r="N83" s="140">
        <v>290232944.61</v>
      </c>
      <c r="O83" s="140">
        <v>5491996.92</v>
      </c>
      <c r="P83" s="142"/>
    </row>
    <row r="84" spans="1:16" ht="14.25">
      <c r="A84" s="65" t="s">
        <v>221</v>
      </c>
      <c r="B84" s="15" t="s">
        <v>99</v>
      </c>
      <c r="C84" s="26" t="s">
        <v>100</v>
      </c>
      <c r="D84" s="111">
        <f>F84+P84-E84</f>
        <v>533748220.63</v>
      </c>
      <c r="E84" s="143"/>
      <c r="F84" s="116">
        <f>H84+I84+J84+M84+O84+K84+L84+N84-G84</f>
        <v>533748220.63</v>
      </c>
      <c r="G84" s="143"/>
      <c r="H84" s="144"/>
      <c r="I84" s="144"/>
      <c r="J84" s="143"/>
      <c r="K84" s="143"/>
      <c r="L84" s="143"/>
      <c r="M84" s="143">
        <v>445803029.59</v>
      </c>
      <c r="N84" s="143">
        <v>82618677.1</v>
      </c>
      <c r="O84" s="143">
        <v>5326513.94</v>
      </c>
      <c r="P84" s="145"/>
    </row>
    <row r="85" spans="1:16" ht="22.5">
      <c r="A85" s="67" t="s">
        <v>222</v>
      </c>
      <c r="B85" s="17" t="s">
        <v>101</v>
      </c>
      <c r="C85" s="25"/>
      <c r="D85" s="111">
        <f>F85+P85-E85</f>
        <v>0</v>
      </c>
      <c r="E85" s="127">
        <f>E87-E88</f>
        <v>0</v>
      </c>
      <c r="F85" s="116">
        <f>H85+I85+J85+M85+O85+K85+L85+N85-G85</f>
        <v>0</v>
      </c>
      <c r="G85" s="127">
        <f aca="true" t="shared" si="22" ref="G85:P85">G87-G88</f>
        <v>0</v>
      </c>
      <c r="H85" s="127">
        <f t="shared" si="22"/>
        <v>0</v>
      </c>
      <c r="I85" s="127">
        <f t="shared" si="22"/>
        <v>0</v>
      </c>
      <c r="J85" s="127">
        <f t="shared" si="22"/>
        <v>0</v>
      </c>
      <c r="K85" s="127">
        <f t="shared" si="22"/>
        <v>0</v>
      </c>
      <c r="L85" s="127">
        <f t="shared" si="22"/>
        <v>0</v>
      </c>
      <c r="M85" s="127">
        <f t="shared" si="22"/>
        <v>0</v>
      </c>
      <c r="N85" s="127">
        <f t="shared" si="22"/>
        <v>0</v>
      </c>
      <c r="O85" s="127">
        <f t="shared" si="22"/>
        <v>0</v>
      </c>
      <c r="P85" s="128">
        <f t="shared" si="22"/>
        <v>0</v>
      </c>
    </row>
    <row r="86" spans="1:16" ht="14.25">
      <c r="A86" s="93" t="s">
        <v>29</v>
      </c>
      <c r="B86" s="94"/>
      <c r="C86" s="102"/>
      <c r="D86" s="98"/>
      <c r="E86" s="97"/>
      <c r="F86" s="97"/>
      <c r="G86" s="97"/>
      <c r="H86" s="98"/>
      <c r="I86" s="98"/>
      <c r="J86" s="97"/>
      <c r="K86" s="97"/>
      <c r="L86" s="97"/>
      <c r="M86" s="97"/>
      <c r="N86" s="97"/>
      <c r="O86" s="97"/>
      <c r="P86" s="99"/>
    </row>
    <row r="87" spans="1:16" ht="22.5">
      <c r="A87" s="65" t="s">
        <v>223</v>
      </c>
      <c r="B87" s="19" t="s">
        <v>102</v>
      </c>
      <c r="C87" s="26" t="s">
        <v>97</v>
      </c>
      <c r="D87" s="118">
        <f>F87+P87-E87</f>
        <v>0</v>
      </c>
      <c r="E87" s="140"/>
      <c r="F87" s="116">
        <f>H87+I87+J87+M87+O87+K87+L87+N87-G87</f>
        <v>0</v>
      </c>
      <c r="G87" s="140"/>
      <c r="H87" s="141"/>
      <c r="I87" s="141"/>
      <c r="J87" s="140"/>
      <c r="K87" s="140"/>
      <c r="L87" s="140"/>
      <c r="M87" s="140"/>
      <c r="N87" s="140"/>
      <c r="O87" s="140"/>
      <c r="P87" s="142"/>
    </row>
    <row r="88" spans="1:16" ht="23.25" thickBot="1">
      <c r="A88" s="66" t="s">
        <v>224</v>
      </c>
      <c r="B88" s="27" t="s">
        <v>103</v>
      </c>
      <c r="C88" s="189" t="s">
        <v>104</v>
      </c>
      <c r="D88" s="133">
        <f>F88+P88-E88</f>
        <v>0</v>
      </c>
      <c r="E88" s="172"/>
      <c r="F88" s="131">
        <f>H88+I88+J88+M88+O88+K88+L88+N88-G88</f>
        <v>0</v>
      </c>
      <c r="G88" s="172"/>
      <c r="H88" s="151"/>
      <c r="I88" s="151"/>
      <c r="J88" s="172"/>
      <c r="K88" s="172"/>
      <c r="L88" s="172"/>
      <c r="M88" s="172"/>
      <c r="N88" s="172"/>
      <c r="O88" s="172"/>
      <c r="P88" s="152"/>
    </row>
    <row r="89" spans="1:16" ht="27" customHeight="1">
      <c r="A89" s="40"/>
      <c r="B89" s="31"/>
      <c r="C89" s="3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31" t="s">
        <v>268</v>
      </c>
    </row>
    <row r="90" spans="1:16" ht="108">
      <c r="A90" s="54" t="s">
        <v>16</v>
      </c>
      <c r="B90" s="83" t="s">
        <v>170</v>
      </c>
      <c r="C90" s="83" t="s">
        <v>9</v>
      </c>
      <c r="D90" s="79" t="s">
        <v>10</v>
      </c>
      <c r="E90" s="80" t="s">
        <v>172</v>
      </c>
      <c r="F90" s="79" t="s">
        <v>11</v>
      </c>
      <c r="G90" s="80" t="s">
        <v>173</v>
      </c>
      <c r="H90" s="79" t="s">
        <v>12</v>
      </c>
      <c r="I90" s="82" t="s">
        <v>263</v>
      </c>
      <c r="J90" s="81" t="s">
        <v>13</v>
      </c>
      <c r="K90" s="81" t="s">
        <v>264</v>
      </c>
      <c r="L90" s="81" t="s">
        <v>265</v>
      </c>
      <c r="M90" s="81" t="s">
        <v>14</v>
      </c>
      <c r="N90" s="81" t="s">
        <v>266</v>
      </c>
      <c r="O90" s="81" t="s">
        <v>267</v>
      </c>
      <c r="P90" s="79" t="s">
        <v>15</v>
      </c>
    </row>
    <row r="91" spans="1:16" s="53" customFormat="1" ht="10.5" thickBot="1">
      <c r="A91" s="55">
        <v>1</v>
      </c>
      <c r="B91" s="58">
        <v>2</v>
      </c>
      <c r="C91" s="58">
        <v>3</v>
      </c>
      <c r="D91" s="190">
        <v>4</v>
      </c>
      <c r="E91" s="190">
        <v>5</v>
      </c>
      <c r="F91" s="190">
        <v>6</v>
      </c>
      <c r="G91" s="190">
        <v>7</v>
      </c>
      <c r="H91" s="58">
        <v>8</v>
      </c>
      <c r="I91" s="58">
        <v>9</v>
      </c>
      <c r="J91" s="190">
        <v>10</v>
      </c>
      <c r="K91" s="190">
        <v>11</v>
      </c>
      <c r="L91" s="190">
        <v>12</v>
      </c>
      <c r="M91" s="190">
        <v>13</v>
      </c>
      <c r="N91" s="190">
        <v>14</v>
      </c>
      <c r="O91" s="190">
        <v>15</v>
      </c>
      <c r="P91" s="58">
        <v>16</v>
      </c>
    </row>
    <row r="92" spans="1:16" ht="22.5">
      <c r="A92" s="67" t="s">
        <v>105</v>
      </c>
      <c r="B92" s="35" t="s">
        <v>106</v>
      </c>
      <c r="C92" s="25"/>
      <c r="D92" s="118">
        <f>F92+P92-E92</f>
        <v>126832201.79</v>
      </c>
      <c r="E92" s="146">
        <f>E94-E95</f>
        <v>0</v>
      </c>
      <c r="F92" s="116">
        <f>H92+I92+J92+M92+O92+K92+L92+N92-G92</f>
        <v>126832201.79</v>
      </c>
      <c r="G92" s="146">
        <f aca="true" t="shared" si="23" ref="G92:P92">G94-G95</f>
        <v>0</v>
      </c>
      <c r="H92" s="146">
        <f t="shared" si="23"/>
        <v>0</v>
      </c>
      <c r="I92" s="146">
        <f t="shared" si="23"/>
        <v>0</v>
      </c>
      <c r="J92" s="146">
        <f t="shared" si="23"/>
        <v>0</v>
      </c>
      <c r="K92" s="146">
        <f t="shared" si="23"/>
        <v>0</v>
      </c>
      <c r="L92" s="146">
        <f t="shared" si="23"/>
        <v>0</v>
      </c>
      <c r="M92" s="146">
        <f t="shared" si="23"/>
        <v>-2843049.4</v>
      </c>
      <c r="N92" s="146">
        <f t="shared" si="23"/>
        <v>127883282</v>
      </c>
      <c r="O92" s="146">
        <f t="shared" si="23"/>
        <v>1791969.19</v>
      </c>
      <c r="P92" s="121">
        <f t="shared" si="23"/>
        <v>0</v>
      </c>
    </row>
    <row r="93" spans="1:16" ht="14.25">
      <c r="A93" s="93" t="s">
        <v>29</v>
      </c>
      <c r="B93" s="94"/>
      <c r="C93" s="102"/>
      <c r="D93" s="98"/>
      <c r="E93" s="97"/>
      <c r="F93" s="97"/>
      <c r="G93" s="97"/>
      <c r="H93" s="98"/>
      <c r="I93" s="98"/>
      <c r="J93" s="97"/>
      <c r="K93" s="97"/>
      <c r="L93" s="97"/>
      <c r="M93" s="97"/>
      <c r="N93" s="97"/>
      <c r="O93" s="97"/>
      <c r="P93" s="99"/>
    </row>
    <row r="94" spans="1:16" ht="22.5">
      <c r="A94" s="65" t="s">
        <v>225</v>
      </c>
      <c r="B94" s="19" t="s">
        <v>107</v>
      </c>
      <c r="C94" s="26" t="s">
        <v>101</v>
      </c>
      <c r="D94" s="118">
        <f>F94+P94-E94</f>
        <v>249760585.6</v>
      </c>
      <c r="E94" s="140"/>
      <c r="F94" s="116">
        <f>H94+I94+J94+M94+O94+K94+L94+N94-G94</f>
        <v>249760585.6</v>
      </c>
      <c r="G94" s="140"/>
      <c r="H94" s="141"/>
      <c r="I94" s="141"/>
      <c r="J94" s="140"/>
      <c r="K94" s="140"/>
      <c r="L94" s="140"/>
      <c r="M94" s="140">
        <v>120085334.41</v>
      </c>
      <c r="N94" s="140">
        <v>127883282</v>
      </c>
      <c r="O94" s="140">
        <v>1791969.19</v>
      </c>
      <c r="P94" s="142"/>
    </row>
    <row r="95" spans="1:16" ht="22.5">
      <c r="A95" s="65" t="s">
        <v>226</v>
      </c>
      <c r="B95" s="15" t="s">
        <v>108</v>
      </c>
      <c r="C95" s="39" t="s">
        <v>109</v>
      </c>
      <c r="D95" s="111">
        <f>F95+P95-E95</f>
        <v>122928383.81</v>
      </c>
      <c r="E95" s="143"/>
      <c r="F95" s="116">
        <f>H95+I95+J95+M95+O95+K95+L95+N95-G95</f>
        <v>122928383.81</v>
      </c>
      <c r="G95" s="143"/>
      <c r="H95" s="144"/>
      <c r="I95" s="144"/>
      <c r="J95" s="143"/>
      <c r="K95" s="143"/>
      <c r="L95" s="143"/>
      <c r="M95" s="143">
        <v>122928383.81</v>
      </c>
      <c r="N95" s="143"/>
      <c r="O95" s="143"/>
      <c r="P95" s="145"/>
    </row>
    <row r="96" spans="1:16" ht="14.25">
      <c r="A96" s="67" t="s">
        <v>110</v>
      </c>
      <c r="B96" s="35" t="s">
        <v>111</v>
      </c>
      <c r="C96" s="25"/>
      <c r="D96" s="111">
        <f>F96+P96-E96</f>
        <v>126968.07</v>
      </c>
      <c r="E96" s="146">
        <f>E98-E99</f>
        <v>0</v>
      </c>
      <c r="F96" s="116">
        <f>H96+I96+J96+M96+O96+K96+L96+N96-G96</f>
        <v>126968.07</v>
      </c>
      <c r="G96" s="146">
        <f aca="true" t="shared" si="24" ref="G96:P96">G98-G99</f>
        <v>0</v>
      </c>
      <c r="H96" s="146">
        <f t="shared" si="24"/>
        <v>0</v>
      </c>
      <c r="I96" s="146">
        <f t="shared" si="24"/>
        <v>0</v>
      </c>
      <c r="J96" s="146">
        <f t="shared" si="24"/>
        <v>0</v>
      </c>
      <c r="K96" s="146">
        <f t="shared" si="24"/>
        <v>0</v>
      </c>
      <c r="L96" s="146">
        <f t="shared" si="24"/>
        <v>0</v>
      </c>
      <c r="M96" s="146">
        <f t="shared" si="24"/>
        <v>-5334.71</v>
      </c>
      <c r="N96" s="146">
        <f t="shared" si="24"/>
        <v>0</v>
      </c>
      <c r="O96" s="146">
        <f t="shared" si="24"/>
        <v>132302.78</v>
      </c>
      <c r="P96" s="121">
        <f t="shared" si="24"/>
        <v>0</v>
      </c>
    </row>
    <row r="97" spans="1:16" ht="14.25">
      <c r="A97" s="93" t="s">
        <v>29</v>
      </c>
      <c r="B97" s="94"/>
      <c r="C97" s="102"/>
      <c r="D97" s="98"/>
      <c r="E97" s="97"/>
      <c r="F97" s="97"/>
      <c r="G97" s="97"/>
      <c r="H97" s="98"/>
      <c r="I97" s="98"/>
      <c r="J97" s="97"/>
      <c r="K97" s="97"/>
      <c r="L97" s="97"/>
      <c r="M97" s="97"/>
      <c r="N97" s="97"/>
      <c r="O97" s="97"/>
      <c r="P97" s="99"/>
    </row>
    <row r="98" spans="1:16" ht="22.5">
      <c r="A98" s="65" t="s">
        <v>227</v>
      </c>
      <c r="B98" s="19" t="s">
        <v>112</v>
      </c>
      <c r="C98" s="26" t="s">
        <v>113</v>
      </c>
      <c r="D98" s="118">
        <f>F98+P98-E98</f>
        <v>2471919.83</v>
      </c>
      <c r="E98" s="140"/>
      <c r="F98" s="116">
        <f>H98+I98+J98+M98+O98+K98+L98+N98-G98</f>
        <v>2471919.83</v>
      </c>
      <c r="G98" s="140"/>
      <c r="H98" s="141"/>
      <c r="I98" s="141"/>
      <c r="J98" s="140"/>
      <c r="K98" s="140"/>
      <c r="L98" s="140"/>
      <c r="M98" s="140">
        <v>1081557.52</v>
      </c>
      <c r="N98" s="140">
        <v>229868.21</v>
      </c>
      <c r="O98" s="140">
        <v>1160494.1</v>
      </c>
      <c r="P98" s="142"/>
    </row>
    <row r="99" spans="1:16" ht="22.5">
      <c r="A99" s="74" t="s">
        <v>228</v>
      </c>
      <c r="B99" s="15" t="s">
        <v>114</v>
      </c>
      <c r="C99" s="39" t="s">
        <v>115</v>
      </c>
      <c r="D99" s="111">
        <f>F99+P99-E99</f>
        <v>2344951.76</v>
      </c>
      <c r="E99" s="147"/>
      <c r="F99" s="148">
        <f>H99+I99+J99+M99+O99+K99+L99+N99-G99</f>
        <v>2344951.76</v>
      </c>
      <c r="G99" s="147"/>
      <c r="H99" s="149"/>
      <c r="I99" s="149"/>
      <c r="J99" s="147"/>
      <c r="K99" s="147"/>
      <c r="L99" s="147"/>
      <c r="M99" s="147">
        <v>1086892.23</v>
      </c>
      <c r="N99" s="147">
        <v>229868.21</v>
      </c>
      <c r="O99" s="147">
        <v>1028191.32</v>
      </c>
      <c r="P99" s="150"/>
    </row>
    <row r="100" spans="1:16" ht="22.5">
      <c r="A100" s="73" t="s">
        <v>255</v>
      </c>
      <c r="B100" s="35" t="s">
        <v>250</v>
      </c>
      <c r="C100" s="25"/>
      <c r="D100" s="111">
        <f>F100+P100-E100</f>
        <v>0</v>
      </c>
      <c r="E100" s="127">
        <f>E102-E103</f>
        <v>0</v>
      </c>
      <c r="F100" s="109">
        <f>H100+I100+J100+M100+O100+K100+L100+N100-G100</f>
        <v>0</v>
      </c>
      <c r="G100" s="127">
        <f aca="true" t="shared" si="25" ref="G100:P100">G102-G103</f>
        <v>0</v>
      </c>
      <c r="H100" s="127">
        <f t="shared" si="25"/>
        <v>0</v>
      </c>
      <c r="I100" s="127">
        <f t="shared" si="25"/>
        <v>0</v>
      </c>
      <c r="J100" s="127">
        <f t="shared" si="25"/>
        <v>0</v>
      </c>
      <c r="K100" s="127">
        <f t="shared" si="25"/>
        <v>0</v>
      </c>
      <c r="L100" s="127">
        <f t="shared" si="25"/>
        <v>0</v>
      </c>
      <c r="M100" s="127">
        <f t="shared" si="25"/>
        <v>0</v>
      </c>
      <c r="N100" s="127">
        <f t="shared" si="25"/>
        <v>0</v>
      </c>
      <c r="O100" s="127">
        <f t="shared" si="25"/>
        <v>0</v>
      </c>
      <c r="P100" s="128">
        <f t="shared" si="25"/>
        <v>0</v>
      </c>
    </row>
    <row r="101" spans="1:16" ht="14.25">
      <c r="A101" s="93" t="s">
        <v>29</v>
      </c>
      <c r="B101" s="94"/>
      <c r="C101" s="102"/>
      <c r="D101" s="98"/>
      <c r="E101" s="97"/>
      <c r="F101" s="97"/>
      <c r="G101" s="97"/>
      <c r="H101" s="98"/>
      <c r="I101" s="98"/>
      <c r="J101" s="97"/>
      <c r="K101" s="97"/>
      <c r="L101" s="97"/>
      <c r="M101" s="97"/>
      <c r="N101" s="97"/>
      <c r="O101" s="97"/>
      <c r="P101" s="99"/>
    </row>
    <row r="102" spans="1:16" ht="14.25">
      <c r="A102" s="65" t="s">
        <v>256</v>
      </c>
      <c r="B102" s="19" t="s">
        <v>251</v>
      </c>
      <c r="C102" s="26"/>
      <c r="D102" s="118">
        <f>F102+P102-E102</f>
        <v>0</v>
      </c>
      <c r="E102" s="140"/>
      <c r="F102" s="116">
        <f>H102+I102+J102+M102+O102+K102+L102+N102-G102</f>
        <v>0</v>
      </c>
      <c r="G102" s="140"/>
      <c r="H102" s="141"/>
      <c r="I102" s="141"/>
      <c r="J102" s="140"/>
      <c r="K102" s="140"/>
      <c r="L102" s="140"/>
      <c r="M102" s="140"/>
      <c r="N102" s="140"/>
      <c r="O102" s="140"/>
      <c r="P102" s="142"/>
    </row>
    <row r="103" spans="1:16" ht="14.25">
      <c r="A103" s="74" t="s">
        <v>257</v>
      </c>
      <c r="B103" s="15" t="s">
        <v>252</v>
      </c>
      <c r="C103" s="39"/>
      <c r="D103" s="111">
        <f>F103+P103-E103</f>
        <v>0</v>
      </c>
      <c r="E103" s="147"/>
      <c r="F103" s="116">
        <f>H103+I103+J103+M103+O103+K103+L103+N103-G103</f>
        <v>0</v>
      </c>
      <c r="G103" s="147"/>
      <c r="H103" s="149"/>
      <c r="I103" s="149"/>
      <c r="J103" s="147"/>
      <c r="K103" s="147"/>
      <c r="L103" s="147"/>
      <c r="M103" s="147"/>
      <c r="N103" s="147"/>
      <c r="O103" s="147"/>
      <c r="P103" s="150"/>
    </row>
    <row r="104" spans="1:16" ht="22.5">
      <c r="A104" s="62" t="s">
        <v>229</v>
      </c>
      <c r="B104" s="17" t="s">
        <v>116</v>
      </c>
      <c r="C104" s="25"/>
      <c r="D104" s="111">
        <f>F104+P104-E104</f>
        <v>-25126068.79</v>
      </c>
      <c r="E104" s="127">
        <f>E105-E133</f>
        <v>0</v>
      </c>
      <c r="F104" s="116">
        <f>H104+I104+J104+M104+O104+K104+L104+N104-G104</f>
        <v>-25126068.79</v>
      </c>
      <c r="G104" s="127">
        <f aca="true" t="shared" si="26" ref="G104:P104">G105-G133</f>
        <v>0</v>
      </c>
      <c r="H104" s="127">
        <f t="shared" si="26"/>
        <v>0</v>
      </c>
      <c r="I104" s="127">
        <f t="shared" si="26"/>
        <v>0</v>
      </c>
      <c r="J104" s="127">
        <f t="shared" si="26"/>
        <v>0</v>
      </c>
      <c r="K104" s="127">
        <f t="shared" si="26"/>
        <v>0</v>
      </c>
      <c r="L104" s="127">
        <f t="shared" si="26"/>
        <v>0</v>
      </c>
      <c r="M104" s="127">
        <f t="shared" si="26"/>
        <v>1418252.64</v>
      </c>
      <c r="N104" s="127">
        <f t="shared" si="26"/>
        <v>-27528153.23</v>
      </c>
      <c r="O104" s="127">
        <f t="shared" si="26"/>
        <v>983831.8</v>
      </c>
      <c r="P104" s="128">
        <f t="shared" si="26"/>
        <v>0</v>
      </c>
    </row>
    <row r="105" spans="1:16" ht="33.75">
      <c r="A105" s="71" t="s">
        <v>230</v>
      </c>
      <c r="B105" s="35" t="s">
        <v>117</v>
      </c>
      <c r="C105" s="25"/>
      <c r="D105" s="111">
        <f>F105+P105-E105</f>
        <v>-26360615.43</v>
      </c>
      <c r="E105" s="146">
        <f>E106+E110+E114+E121+E125+E129</f>
        <v>0</v>
      </c>
      <c r="F105" s="116">
        <f>H105+I105+J105+M105+O105+K105+L105+N105-G105</f>
        <v>-26360615.43</v>
      </c>
      <c r="G105" s="146">
        <f aca="true" t="shared" si="27" ref="G105:P105">G106+G110+G114+G121+G125+G129</f>
        <v>0</v>
      </c>
      <c r="H105" s="146">
        <f t="shared" si="27"/>
        <v>0</v>
      </c>
      <c r="I105" s="146">
        <f t="shared" si="27"/>
        <v>0</v>
      </c>
      <c r="J105" s="146">
        <f t="shared" si="27"/>
        <v>0</v>
      </c>
      <c r="K105" s="146">
        <f t="shared" si="27"/>
        <v>0</v>
      </c>
      <c r="L105" s="146">
        <f t="shared" si="27"/>
        <v>0</v>
      </c>
      <c r="M105" s="146">
        <f t="shared" si="27"/>
        <v>183706</v>
      </c>
      <c r="N105" s="146">
        <f t="shared" si="27"/>
        <v>-27528153.23</v>
      </c>
      <c r="O105" s="146">
        <f t="shared" si="27"/>
        <v>983831.8</v>
      </c>
      <c r="P105" s="121">
        <f t="shared" si="27"/>
        <v>0</v>
      </c>
    </row>
    <row r="106" spans="1:16" ht="22.5">
      <c r="A106" s="67" t="s">
        <v>118</v>
      </c>
      <c r="B106" s="17" t="s">
        <v>100</v>
      </c>
      <c r="C106" s="25"/>
      <c r="D106" s="111">
        <f>F106+P106-E106</f>
        <v>4707796.92</v>
      </c>
      <c r="E106" s="127">
        <f>E108-E109</f>
        <v>0</v>
      </c>
      <c r="F106" s="116">
        <f>H106+I106+J106+M106+O106+K106+L106+N106-G106</f>
        <v>4707796.92</v>
      </c>
      <c r="G106" s="127">
        <f aca="true" t="shared" si="28" ref="G106:P106">G108-G109</f>
        <v>0</v>
      </c>
      <c r="H106" s="127">
        <f t="shared" si="28"/>
        <v>0</v>
      </c>
      <c r="I106" s="127">
        <f t="shared" si="28"/>
        <v>0</v>
      </c>
      <c r="J106" s="127">
        <f t="shared" si="28"/>
        <v>0</v>
      </c>
      <c r="K106" s="127">
        <f t="shared" si="28"/>
        <v>0</v>
      </c>
      <c r="L106" s="127">
        <f t="shared" si="28"/>
        <v>0</v>
      </c>
      <c r="M106" s="127">
        <f t="shared" si="28"/>
        <v>7311426.71</v>
      </c>
      <c r="N106" s="127">
        <f t="shared" si="28"/>
        <v>-3134015.38</v>
      </c>
      <c r="O106" s="127">
        <f t="shared" si="28"/>
        <v>530385.59</v>
      </c>
      <c r="P106" s="128">
        <f t="shared" si="28"/>
        <v>0</v>
      </c>
    </row>
    <row r="107" spans="1:16" ht="14.25">
      <c r="A107" s="93" t="s">
        <v>29</v>
      </c>
      <c r="B107" s="94"/>
      <c r="C107" s="102"/>
      <c r="D107" s="98"/>
      <c r="E107" s="97"/>
      <c r="F107" s="97"/>
      <c r="G107" s="97"/>
      <c r="H107" s="98"/>
      <c r="I107" s="98"/>
      <c r="J107" s="97"/>
      <c r="K107" s="97"/>
      <c r="L107" s="97"/>
      <c r="M107" s="97"/>
      <c r="N107" s="97"/>
      <c r="O107" s="97"/>
      <c r="P107" s="99"/>
    </row>
    <row r="108" spans="1:16" ht="14.25">
      <c r="A108" s="74" t="s">
        <v>231</v>
      </c>
      <c r="B108" s="19" t="s">
        <v>119</v>
      </c>
      <c r="C108" s="26" t="s">
        <v>120</v>
      </c>
      <c r="D108" s="118">
        <f>F108+P108-E108</f>
        <v>298114396.46</v>
      </c>
      <c r="E108" s="140"/>
      <c r="F108" s="116">
        <f>H108+I108+J108+M108+O108+K108+L108+N108-G108</f>
        <v>298114396.46</v>
      </c>
      <c r="G108" s="140"/>
      <c r="H108" s="141"/>
      <c r="I108" s="141"/>
      <c r="J108" s="140"/>
      <c r="K108" s="140"/>
      <c r="L108" s="140"/>
      <c r="M108" s="140">
        <v>257655737.58</v>
      </c>
      <c r="N108" s="140">
        <v>16125857.81</v>
      </c>
      <c r="O108" s="140">
        <v>24332801.07</v>
      </c>
      <c r="P108" s="142"/>
    </row>
    <row r="109" spans="1:16" ht="14.25">
      <c r="A109" s="64" t="s">
        <v>232</v>
      </c>
      <c r="B109" s="15" t="s">
        <v>121</v>
      </c>
      <c r="C109" s="39" t="s">
        <v>122</v>
      </c>
      <c r="D109" s="111">
        <f>F109+P109-E109</f>
        <v>293406599.54</v>
      </c>
      <c r="E109" s="143"/>
      <c r="F109" s="116">
        <f>H109+I109+J109+M109+O109+K109+L109+N109-G109</f>
        <v>293406599.54</v>
      </c>
      <c r="G109" s="143"/>
      <c r="H109" s="144"/>
      <c r="I109" s="144"/>
      <c r="J109" s="143"/>
      <c r="K109" s="143"/>
      <c r="L109" s="143"/>
      <c r="M109" s="143">
        <v>250344310.87</v>
      </c>
      <c r="N109" s="143">
        <v>19259873.19</v>
      </c>
      <c r="O109" s="143">
        <v>23802415.48</v>
      </c>
      <c r="P109" s="145"/>
    </row>
    <row r="110" spans="1:16" ht="22.5">
      <c r="A110" s="73" t="s">
        <v>123</v>
      </c>
      <c r="B110" s="35" t="s">
        <v>104</v>
      </c>
      <c r="C110" s="25"/>
      <c r="D110" s="111">
        <f>F110+P110-E110</f>
        <v>0</v>
      </c>
      <c r="E110" s="115">
        <f>E112-E113</f>
        <v>0</v>
      </c>
      <c r="F110" s="116">
        <f>H110+I110+J110+M110+O110+K110+L110+N110-G110</f>
        <v>0</v>
      </c>
      <c r="G110" s="115">
        <f aca="true" t="shared" si="29" ref="G110:P110">G112-G113</f>
        <v>0</v>
      </c>
      <c r="H110" s="115">
        <f t="shared" si="29"/>
        <v>0</v>
      </c>
      <c r="I110" s="115">
        <f t="shared" si="29"/>
        <v>0</v>
      </c>
      <c r="J110" s="115">
        <f t="shared" si="29"/>
        <v>0</v>
      </c>
      <c r="K110" s="115">
        <f t="shared" si="29"/>
        <v>0</v>
      </c>
      <c r="L110" s="115">
        <f t="shared" si="29"/>
        <v>0</v>
      </c>
      <c r="M110" s="115">
        <f t="shared" si="29"/>
        <v>0</v>
      </c>
      <c r="N110" s="115">
        <f t="shared" si="29"/>
        <v>0</v>
      </c>
      <c r="O110" s="115">
        <f t="shared" si="29"/>
        <v>0</v>
      </c>
      <c r="P110" s="121">
        <f t="shared" si="29"/>
        <v>0</v>
      </c>
    </row>
    <row r="111" spans="1:16" ht="14.25">
      <c r="A111" s="93" t="s">
        <v>29</v>
      </c>
      <c r="B111" s="94"/>
      <c r="C111" s="102"/>
      <c r="D111" s="98"/>
      <c r="E111" s="97"/>
      <c r="F111" s="97"/>
      <c r="G111" s="97"/>
      <c r="H111" s="96"/>
      <c r="I111" s="103"/>
      <c r="J111" s="96"/>
      <c r="K111" s="96"/>
      <c r="L111" s="96"/>
      <c r="M111" s="96"/>
      <c r="N111" s="96"/>
      <c r="O111" s="96"/>
      <c r="P111" s="104"/>
    </row>
    <row r="112" spans="1:16" ht="22.5">
      <c r="A112" s="63" t="s">
        <v>233</v>
      </c>
      <c r="B112" s="19" t="s">
        <v>124</v>
      </c>
      <c r="C112" s="26" t="s">
        <v>125</v>
      </c>
      <c r="D112" s="118">
        <f>F112+P112-E112</f>
        <v>0</v>
      </c>
      <c r="E112" s="141"/>
      <c r="F112" s="116">
        <f>H112+I112+J112+M112+O112+K112+L112+N112-G112</f>
        <v>0</v>
      </c>
      <c r="G112" s="141"/>
      <c r="H112" s="141"/>
      <c r="I112" s="141"/>
      <c r="J112" s="141"/>
      <c r="K112" s="141"/>
      <c r="L112" s="141"/>
      <c r="M112" s="141"/>
      <c r="N112" s="141"/>
      <c r="O112" s="141"/>
      <c r="P112" s="142"/>
    </row>
    <row r="113" spans="1:16" ht="22.5">
      <c r="A113" s="66" t="s">
        <v>234</v>
      </c>
      <c r="B113" s="21" t="s">
        <v>126</v>
      </c>
      <c r="C113" s="22" t="s">
        <v>127</v>
      </c>
      <c r="D113" s="184">
        <f>F113+P113-E113</f>
        <v>0</v>
      </c>
      <c r="E113" s="149"/>
      <c r="F113" s="148">
        <f>H113+I113+J113+M113+O113+K113+L113+N113-G113</f>
        <v>0</v>
      </c>
      <c r="G113" s="149"/>
      <c r="H113" s="149"/>
      <c r="I113" s="149"/>
      <c r="J113" s="149"/>
      <c r="K113" s="149"/>
      <c r="L113" s="149"/>
      <c r="M113" s="149"/>
      <c r="N113" s="149"/>
      <c r="O113" s="149"/>
      <c r="P113" s="150"/>
    </row>
    <row r="114" spans="1:16" ht="22.5">
      <c r="A114" s="75" t="s">
        <v>129</v>
      </c>
      <c r="B114" s="17" t="s">
        <v>115</v>
      </c>
      <c r="C114" s="188"/>
      <c r="D114" s="111">
        <f>F114+P114-E114</f>
        <v>-7103412.19</v>
      </c>
      <c r="E114" s="160">
        <f>E116-E117</f>
        <v>0</v>
      </c>
      <c r="F114" s="111">
        <f>H114+I114+J114+M114+O114+K114+L114+N114-G114</f>
        <v>-7103412.19</v>
      </c>
      <c r="G114" s="160">
        <f aca="true" t="shared" si="30" ref="G114:P114">G116-G117</f>
        <v>0</v>
      </c>
      <c r="H114" s="160">
        <f t="shared" si="30"/>
        <v>0</v>
      </c>
      <c r="I114" s="160">
        <f t="shared" si="30"/>
        <v>0</v>
      </c>
      <c r="J114" s="160">
        <f t="shared" si="30"/>
        <v>0</v>
      </c>
      <c r="K114" s="160">
        <f t="shared" si="30"/>
        <v>0</v>
      </c>
      <c r="L114" s="160">
        <f t="shared" si="30"/>
        <v>0</v>
      </c>
      <c r="M114" s="160">
        <f t="shared" si="30"/>
        <v>-7103412.19</v>
      </c>
      <c r="N114" s="160">
        <f t="shared" si="30"/>
        <v>0</v>
      </c>
      <c r="O114" s="160">
        <f t="shared" si="30"/>
        <v>0</v>
      </c>
      <c r="P114" s="128">
        <f t="shared" si="30"/>
        <v>0</v>
      </c>
    </row>
    <row r="115" spans="1:16" ht="14.25">
      <c r="A115" s="93" t="s">
        <v>29</v>
      </c>
      <c r="B115" s="94"/>
      <c r="C115" s="95"/>
      <c r="D115" s="98"/>
      <c r="E115" s="97"/>
      <c r="F115" s="97"/>
      <c r="G115" s="97"/>
      <c r="H115" s="97"/>
      <c r="I115" s="98"/>
      <c r="J115" s="97"/>
      <c r="K115" s="97"/>
      <c r="L115" s="97"/>
      <c r="M115" s="97"/>
      <c r="N115" s="97"/>
      <c r="O115" s="97"/>
      <c r="P115" s="99"/>
    </row>
    <row r="116" spans="1:16" ht="22.5">
      <c r="A116" s="77" t="s">
        <v>235</v>
      </c>
      <c r="B116" s="42" t="s">
        <v>130</v>
      </c>
      <c r="C116" s="43" t="s">
        <v>131</v>
      </c>
      <c r="D116" s="116">
        <f>F116+P116-E116</f>
        <v>174959542.37</v>
      </c>
      <c r="E116" s="154"/>
      <c r="F116" s="116">
        <f>H116+I116+J116+M116+O116+K116+L116+N116-G116</f>
        <v>174959542.37</v>
      </c>
      <c r="G116" s="154"/>
      <c r="H116" s="155"/>
      <c r="I116" s="155"/>
      <c r="J116" s="154"/>
      <c r="K116" s="154"/>
      <c r="L116" s="154"/>
      <c r="M116" s="154">
        <v>174959542.37</v>
      </c>
      <c r="N116" s="154"/>
      <c r="O116" s="154"/>
      <c r="P116" s="156"/>
    </row>
    <row r="117" spans="1:16" ht="23.25" thickBot="1">
      <c r="A117" s="196" t="s">
        <v>236</v>
      </c>
      <c r="B117" s="191" t="s">
        <v>132</v>
      </c>
      <c r="C117" s="192" t="s">
        <v>133</v>
      </c>
      <c r="D117" s="131">
        <f>F117+P117-E117</f>
        <v>182062954.56</v>
      </c>
      <c r="E117" s="193"/>
      <c r="F117" s="131">
        <f>H117+I117+J117+M117+O117+K117+L117+N117-G117</f>
        <v>182062954.56</v>
      </c>
      <c r="G117" s="193"/>
      <c r="H117" s="193"/>
      <c r="I117" s="194"/>
      <c r="J117" s="193"/>
      <c r="K117" s="193"/>
      <c r="L117" s="193"/>
      <c r="M117" s="193">
        <v>182062954.56</v>
      </c>
      <c r="N117" s="193"/>
      <c r="O117" s="193"/>
      <c r="P117" s="195"/>
    </row>
    <row r="118" spans="1:16" ht="27" customHeight="1">
      <c r="A118" s="40"/>
      <c r="B118" s="31"/>
      <c r="C118" s="3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31" t="s">
        <v>269</v>
      </c>
    </row>
    <row r="119" spans="1:16" ht="108">
      <c r="A119" s="54" t="s">
        <v>16</v>
      </c>
      <c r="B119" s="83" t="s">
        <v>170</v>
      </c>
      <c r="C119" s="83" t="s">
        <v>9</v>
      </c>
      <c r="D119" s="79" t="s">
        <v>10</v>
      </c>
      <c r="E119" s="80" t="s">
        <v>172</v>
      </c>
      <c r="F119" s="79" t="s">
        <v>11</v>
      </c>
      <c r="G119" s="80" t="s">
        <v>173</v>
      </c>
      <c r="H119" s="79" t="s">
        <v>12</v>
      </c>
      <c r="I119" s="82" t="s">
        <v>263</v>
      </c>
      <c r="J119" s="81" t="s">
        <v>13</v>
      </c>
      <c r="K119" s="81" t="s">
        <v>264</v>
      </c>
      <c r="L119" s="81" t="s">
        <v>265</v>
      </c>
      <c r="M119" s="81" t="s">
        <v>14</v>
      </c>
      <c r="N119" s="81" t="s">
        <v>266</v>
      </c>
      <c r="O119" s="81" t="s">
        <v>267</v>
      </c>
      <c r="P119" s="79" t="s">
        <v>15</v>
      </c>
    </row>
    <row r="120" spans="1:16" s="53" customFormat="1" ht="10.5" thickBot="1">
      <c r="A120" s="55">
        <v>1</v>
      </c>
      <c r="B120" s="56">
        <v>2</v>
      </c>
      <c r="C120" s="56">
        <v>3</v>
      </c>
      <c r="D120" s="57">
        <v>4</v>
      </c>
      <c r="E120" s="57">
        <v>5</v>
      </c>
      <c r="F120" s="57">
        <v>6</v>
      </c>
      <c r="G120" s="57">
        <v>7</v>
      </c>
      <c r="H120" s="56">
        <v>8</v>
      </c>
      <c r="I120" s="56">
        <v>9</v>
      </c>
      <c r="J120" s="57">
        <v>10</v>
      </c>
      <c r="K120" s="57">
        <v>11</v>
      </c>
      <c r="L120" s="57">
        <v>12</v>
      </c>
      <c r="M120" s="57">
        <v>13</v>
      </c>
      <c r="N120" s="57">
        <v>14</v>
      </c>
      <c r="O120" s="57">
        <v>15</v>
      </c>
      <c r="P120" s="56">
        <v>16</v>
      </c>
    </row>
    <row r="121" spans="1:16" ht="14.25">
      <c r="A121" s="75" t="s">
        <v>134</v>
      </c>
      <c r="B121" s="32" t="s">
        <v>135</v>
      </c>
      <c r="C121" s="183"/>
      <c r="D121" s="106">
        <f>F121+P121-E121</f>
        <v>-12800</v>
      </c>
      <c r="E121" s="153">
        <f>E123-E124</f>
        <v>0</v>
      </c>
      <c r="F121" s="106">
        <f>H121+I121+J121+M121+O121+K121+L121+N121-G121</f>
        <v>-12800</v>
      </c>
      <c r="G121" s="153">
        <f aca="true" t="shared" si="31" ref="G121:P121">G123-G124</f>
        <v>0</v>
      </c>
      <c r="H121" s="153">
        <f t="shared" si="31"/>
        <v>0</v>
      </c>
      <c r="I121" s="153">
        <f t="shared" si="31"/>
        <v>0</v>
      </c>
      <c r="J121" s="153">
        <f t="shared" si="31"/>
        <v>0</v>
      </c>
      <c r="K121" s="153">
        <f t="shared" si="31"/>
        <v>0</v>
      </c>
      <c r="L121" s="153">
        <f t="shared" si="31"/>
        <v>0</v>
      </c>
      <c r="M121" s="153">
        <f t="shared" si="31"/>
        <v>-12800</v>
      </c>
      <c r="N121" s="153">
        <f t="shared" si="31"/>
        <v>0</v>
      </c>
      <c r="O121" s="153">
        <f t="shared" si="31"/>
        <v>0</v>
      </c>
      <c r="P121" s="136">
        <f t="shared" si="31"/>
        <v>0</v>
      </c>
    </row>
    <row r="122" spans="1:16" ht="14.25">
      <c r="A122" s="93" t="s">
        <v>29</v>
      </c>
      <c r="B122" s="94"/>
      <c r="C122" s="95"/>
      <c r="D122" s="98"/>
      <c r="E122" s="97"/>
      <c r="F122" s="97"/>
      <c r="G122" s="97"/>
      <c r="H122" s="97"/>
      <c r="I122" s="98"/>
      <c r="J122" s="97"/>
      <c r="K122" s="97"/>
      <c r="L122" s="97"/>
      <c r="M122" s="97"/>
      <c r="N122" s="97"/>
      <c r="O122" s="97"/>
      <c r="P122" s="99"/>
    </row>
    <row r="123" spans="1:16" ht="22.5">
      <c r="A123" s="77" t="s">
        <v>237</v>
      </c>
      <c r="B123" s="44" t="s">
        <v>136</v>
      </c>
      <c r="C123" s="45" t="s">
        <v>137</v>
      </c>
      <c r="D123" s="116">
        <f>F123+P123-E123</f>
        <v>0</v>
      </c>
      <c r="E123" s="161"/>
      <c r="F123" s="116">
        <f>H123+I123+J123+M123+O123+K123+L123+N123-G123</f>
        <v>0</v>
      </c>
      <c r="G123" s="162"/>
      <c r="H123" s="162"/>
      <c r="I123" s="163"/>
      <c r="J123" s="162"/>
      <c r="K123" s="162"/>
      <c r="L123" s="162"/>
      <c r="M123" s="162"/>
      <c r="N123" s="162"/>
      <c r="O123" s="162"/>
      <c r="P123" s="164"/>
    </row>
    <row r="124" spans="1:16" ht="22.5">
      <c r="A124" s="77" t="s">
        <v>253</v>
      </c>
      <c r="B124" s="23" t="s">
        <v>138</v>
      </c>
      <c r="C124" s="46" t="s">
        <v>139</v>
      </c>
      <c r="D124" s="109">
        <f>F124+P124-E124</f>
        <v>12800</v>
      </c>
      <c r="E124" s="165"/>
      <c r="F124" s="116">
        <f>H124+I124+J124+M124+O124+K124+L124+N124-G124</f>
        <v>12800</v>
      </c>
      <c r="G124" s="166"/>
      <c r="H124" s="166"/>
      <c r="I124" s="167"/>
      <c r="J124" s="166"/>
      <c r="K124" s="166"/>
      <c r="L124" s="166"/>
      <c r="M124" s="166">
        <v>12800</v>
      </c>
      <c r="N124" s="166"/>
      <c r="O124" s="166"/>
      <c r="P124" s="168"/>
    </row>
    <row r="125" spans="1:16" ht="22.5">
      <c r="A125" s="75" t="s">
        <v>140</v>
      </c>
      <c r="B125" s="17" t="s">
        <v>141</v>
      </c>
      <c r="C125" s="47"/>
      <c r="D125" s="109">
        <f>F125+P125-E125</f>
        <v>0</v>
      </c>
      <c r="E125" s="160">
        <f>E127-E128</f>
        <v>0</v>
      </c>
      <c r="F125" s="116">
        <f>H125+I125+J125+M125+O125+K125+L125+N125-G125</f>
        <v>0</v>
      </c>
      <c r="G125" s="160">
        <f aca="true" t="shared" si="32" ref="G125:P125">G127-G128</f>
        <v>0</v>
      </c>
      <c r="H125" s="160">
        <f t="shared" si="32"/>
        <v>0</v>
      </c>
      <c r="I125" s="160">
        <f t="shared" si="32"/>
        <v>0</v>
      </c>
      <c r="J125" s="160">
        <f t="shared" si="32"/>
        <v>0</v>
      </c>
      <c r="K125" s="160">
        <f t="shared" si="32"/>
        <v>0</v>
      </c>
      <c r="L125" s="160">
        <f t="shared" si="32"/>
        <v>0</v>
      </c>
      <c r="M125" s="160">
        <f t="shared" si="32"/>
        <v>0</v>
      </c>
      <c r="N125" s="160">
        <f t="shared" si="32"/>
        <v>0</v>
      </c>
      <c r="O125" s="160">
        <f t="shared" si="32"/>
        <v>0</v>
      </c>
      <c r="P125" s="128">
        <f t="shared" si="32"/>
        <v>0</v>
      </c>
    </row>
    <row r="126" spans="1:16" ht="14.25">
      <c r="A126" s="93" t="s">
        <v>29</v>
      </c>
      <c r="B126" s="94"/>
      <c r="C126" s="101"/>
      <c r="D126" s="98"/>
      <c r="E126" s="97"/>
      <c r="F126" s="97"/>
      <c r="G126" s="97"/>
      <c r="H126" s="97"/>
      <c r="I126" s="98"/>
      <c r="J126" s="97"/>
      <c r="K126" s="97"/>
      <c r="L126" s="97"/>
      <c r="M126" s="97"/>
      <c r="N126" s="97"/>
      <c r="O126" s="97"/>
      <c r="P126" s="99"/>
    </row>
    <row r="127" spans="1:16" ht="22.5">
      <c r="A127" s="65" t="s">
        <v>238</v>
      </c>
      <c r="B127" s="48" t="s">
        <v>142</v>
      </c>
      <c r="C127" s="16" t="s">
        <v>143</v>
      </c>
      <c r="D127" s="116">
        <f>F127+P127-E127</f>
        <v>0</v>
      </c>
      <c r="E127" s="169"/>
      <c r="F127" s="116">
        <f>H127+I127+J127+M127+O127+K127+L127+N127-G127</f>
        <v>0</v>
      </c>
      <c r="G127" s="169"/>
      <c r="H127" s="169"/>
      <c r="I127" s="170"/>
      <c r="J127" s="169"/>
      <c r="K127" s="169"/>
      <c r="L127" s="169"/>
      <c r="M127" s="169"/>
      <c r="N127" s="169"/>
      <c r="O127" s="169"/>
      <c r="P127" s="171"/>
    </row>
    <row r="128" spans="1:16" ht="22.5">
      <c r="A128" s="65" t="s">
        <v>239</v>
      </c>
      <c r="B128" s="21" t="s">
        <v>144</v>
      </c>
      <c r="C128" s="16" t="s">
        <v>145</v>
      </c>
      <c r="D128" s="109">
        <f>F128+P128-E128</f>
        <v>0</v>
      </c>
      <c r="E128" s="147"/>
      <c r="F128" s="116">
        <f>H128+I128+J128+M128+O128+K128+L128+N128-G128</f>
        <v>0</v>
      </c>
      <c r="G128" s="147"/>
      <c r="H128" s="147"/>
      <c r="I128" s="149"/>
      <c r="J128" s="147"/>
      <c r="K128" s="147"/>
      <c r="L128" s="147"/>
      <c r="M128" s="147"/>
      <c r="N128" s="147"/>
      <c r="O128" s="147"/>
      <c r="P128" s="150"/>
    </row>
    <row r="129" spans="1:16" ht="22.5">
      <c r="A129" s="76" t="s">
        <v>146</v>
      </c>
      <c r="B129" s="49" t="s">
        <v>147</v>
      </c>
      <c r="C129" s="50"/>
      <c r="D129" s="109">
        <f>F129+P129-E129</f>
        <v>-23952200.16</v>
      </c>
      <c r="E129" s="127">
        <f>E131-E132</f>
        <v>0</v>
      </c>
      <c r="F129" s="116">
        <f>H129+I129+J129+M129+O129+K129+L129+N129-G129</f>
        <v>-23952200.16</v>
      </c>
      <c r="G129" s="127">
        <f aca="true" t="shared" si="33" ref="G129:P129">G131-G132</f>
        <v>0</v>
      </c>
      <c r="H129" s="127">
        <f t="shared" si="33"/>
        <v>0</v>
      </c>
      <c r="I129" s="127">
        <f t="shared" si="33"/>
        <v>0</v>
      </c>
      <c r="J129" s="127">
        <f t="shared" si="33"/>
        <v>0</v>
      </c>
      <c r="K129" s="127">
        <f t="shared" si="33"/>
        <v>0</v>
      </c>
      <c r="L129" s="127">
        <f t="shared" si="33"/>
        <v>0</v>
      </c>
      <c r="M129" s="127">
        <f t="shared" si="33"/>
        <v>-11508.52</v>
      </c>
      <c r="N129" s="127">
        <f t="shared" si="33"/>
        <v>-24394137.85</v>
      </c>
      <c r="O129" s="127">
        <f t="shared" si="33"/>
        <v>453446.21</v>
      </c>
      <c r="P129" s="128">
        <f t="shared" si="33"/>
        <v>0</v>
      </c>
    </row>
    <row r="130" spans="1:16" ht="14.25">
      <c r="A130" s="105" t="s">
        <v>29</v>
      </c>
      <c r="B130" s="94"/>
      <c r="C130" s="101"/>
      <c r="D130" s="98"/>
      <c r="E130" s="97"/>
      <c r="F130" s="97"/>
      <c r="G130" s="97"/>
      <c r="H130" s="97"/>
      <c r="I130" s="98"/>
      <c r="J130" s="97"/>
      <c r="K130" s="97"/>
      <c r="L130" s="97"/>
      <c r="M130" s="97"/>
      <c r="N130" s="97"/>
      <c r="O130" s="97"/>
      <c r="P130" s="99"/>
    </row>
    <row r="131" spans="1:16" ht="22.5">
      <c r="A131" s="65" t="s">
        <v>240</v>
      </c>
      <c r="B131" s="19" t="s">
        <v>148</v>
      </c>
      <c r="C131" s="16" t="s">
        <v>149</v>
      </c>
      <c r="D131" s="116">
        <f>F131+P131-E131</f>
        <v>325613360.32</v>
      </c>
      <c r="E131" s="140"/>
      <c r="F131" s="116">
        <f>H131+I131+J131+M131+O131+K131+L131+N131-G131</f>
        <v>325613360.32</v>
      </c>
      <c r="G131" s="140"/>
      <c r="H131" s="140"/>
      <c r="I131" s="141"/>
      <c r="J131" s="140"/>
      <c r="K131" s="140"/>
      <c r="L131" s="140"/>
      <c r="M131" s="140">
        <v>270841388.8</v>
      </c>
      <c r="N131" s="140">
        <v>27474268</v>
      </c>
      <c r="O131" s="140">
        <v>27297703.52</v>
      </c>
      <c r="P131" s="142"/>
    </row>
    <row r="132" spans="1:16" ht="22.5">
      <c r="A132" s="65" t="s">
        <v>241</v>
      </c>
      <c r="B132" s="15" t="s">
        <v>150</v>
      </c>
      <c r="C132" s="20" t="s">
        <v>151</v>
      </c>
      <c r="D132" s="109">
        <f>F132+P132-E132</f>
        <v>349565560.48</v>
      </c>
      <c r="E132" s="143"/>
      <c r="F132" s="116">
        <f>H132+I132+J132+M132+O132+K132+L132+N132-G132</f>
        <v>349565560.48</v>
      </c>
      <c r="G132" s="143"/>
      <c r="H132" s="143"/>
      <c r="I132" s="144"/>
      <c r="J132" s="143"/>
      <c r="K132" s="143"/>
      <c r="L132" s="143"/>
      <c r="M132" s="143">
        <v>270852897.32</v>
      </c>
      <c r="N132" s="143">
        <v>51868405.85</v>
      </c>
      <c r="O132" s="143">
        <v>26844257.31</v>
      </c>
      <c r="P132" s="145"/>
    </row>
    <row r="133" spans="1:19" ht="22.5">
      <c r="A133" s="61" t="s">
        <v>242</v>
      </c>
      <c r="B133" s="35" t="s">
        <v>120</v>
      </c>
      <c r="C133" s="18"/>
      <c r="D133" s="109">
        <f>F133+P133-E133</f>
        <v>-1234546.64</v>
      </c>
      <c r="E133" s="115">
        <f>E134+E138+E142</f>
        <v>0</v>
      </c>
      <c r="F133" s="116">
        <f>H133+I133+J133+M133+O133+K133+L133+N133-G133</f>
        <v>-1234546.64</v>
      </c>
      <c r="G133" s="115">
        <f aca="true" t="shared" si="34" ref="G133:P133">G134+G138+G142</f>
        <v>0</v>
      </c>
      <c r="H133" s="115">
        <f t="shared" si="34"/>
        <v>0</v>
      </c>
      <c r="I133" s="115">
        <f t="shared" si="34"/>
        <v>0</v>
      </c>
      <c r="J133" s="115">
        <f t="shared" si="34"/>
        <v>0</v>
      </c>
      <c r="K133" s="115">
        <f t="shared" si="34"/>
        <v>0</v>
      </c>
      <c r="L133" s="115">
        <f t="shared" si="34"/>
        <v>0</v>
      </c>
      <c r="M133" s="115">
        <f t="shared" si="34"/>
        <v>-1234546.64</v>
      </c>
      <c r="N133" s="115">
        <f t="shared" si="34"/>
        <v>0</v>
      </c>
      <c r="O133" s="115">
        <f t="shared" si="34"/>
        <v>0</v>
      </c>
      <c r="P133" s="121">
        <f t="shared" si="34"/>
        <v>0</v>
      </c>
      <c r="Q133" s="1"/>
      <c r="R133" s="1"/>
      <c r="S133" s="1"/>
    </row>
    <row r="134" spans="1:19" ht="33.75">
      <c r="A134" s="67" t="s">
        <v>152</v>
      </c>
      <c r="B134" s="35" t="s">
        <v>125</v>
      </c>
      <c r="C134" s="18"/>
      <c r="D134" s="109">
        <f>F134+P134-E134</f>
        <v>-108000</v>
      </c>
      <c r="E134" s="115">
        <f>E136-E137</f>
        <v>0</v>
      </c>
      <c r="F134" s="116">
        <f>H134+I134+J134+M134+O134+K134+L134+N134-G134</f>
        <v>-108000</v>
      </c>
      <c r="G134" s="115">
        <f aca="true" t="shared" si="35" ref="G134:P134">G136-G137</f>
        <v>0</v>
      </c>
      <c r="H134" s="115">
        <f t="shared" si="35"/>
        <v>0</v>
      </c>
      <c r="I134" s="115">
        <f t="shared" si="35"/>
        <v>0</v>
      </c>
      <c r="J134" s="115">
        <f t="shared" si="35"/>
        <v>0</v>
      </c>
      <c r="K134" s="115">
        <f t="shared" si="35"/>
        <v>0</v>
      </c>
      <c r="L134" s="115">
        <f t="shared" si="35"/>
        <v>0</v>
      </c>
      <c r="M134" s="115">
        <f t="shared" si="35"/>
        <v>-108000</v>
      </c>
      <c r="N134" s="115">
        <f t="shared" si="35"/>
        <v>0</v>
      </c>
      <c r="O134" s="115">
        <f t="shared" si="35"/>
        <v>0</v>
      </c>
      <c r="P134" s="121">
        <f t="shared" si="35"/>
        <v>0</v>
      </c>
      <c r="Q134" s="1"/>
      <c r="R134" s="1"/>
      <c r="S134" s="1"/>
    </row>
    <row r="135" spans="1:19" ht="14.25">
      <c r="A135" s="93" t="s">
        <v>29</v>
      </c>
      <c r="B135" s="94"/>
      <c r="C135" s="95"/>
      <c r="D135" s="98"/>
      <c r="E135" s="97"/>
      <c r="F135" s="97"/>
      <c r="G135" s="97"/>
      <c r="H135" s="97"/>
      <c r="I135" s="98"/>
      <c r="J135" s="97"/>
      <c r="K135" s="97"/>
      <c r="L135" s="97"/>
      <c r="M135" s="97"/>
      <c r="N135" s="97"/>
      <c r="O135" s="97"/>
      <c r="P135" s="99"/>
      <c r="Q135" s="1"/>
      <c r="R135" s="1"/>
      <c r="S135" s="1"/>
    </row>
    <row r="136" spans="1:19" ht="22.5">
      <c r="A136" s="77" t="s">
        <v>243</v>
      </c>
      <c r="B136" s="15" t="s">
        <v>153</v>
      </c>
      <c r="C136" s="20" t="s">
        <v>154</v>
      </c>
      <c r="D136" s="116">
        <f>F136+P136-E136</f>
        <v>4348007.9</v>
      </c>
      <c r="E136" s="161"/>
      <c r="F136" s="116">
        <f>H136+I136+J136+M136+O136+K136+L136+N136-G136</f>
        <v>4348007.9</v>
      </c>
      <c r="G136" s="140"/>
      <c r="H136" s="140"/>
      <c r="I136" s="141"/>
      <c r="J136" s="140"/>
      <c r="K136" s="140"/>
      <c r="L136" s="140"/>
      <c r="M136" s="140">
        <v>4348007.9</v>
      </c>
      <c r="N136" s="140"/>
      <c r="O136" s="140"/>
      <c r="P136" s="142"/>
      <c r="Q136" s="51"/>
      <c r="R136" s="51"/>
      <c r="S136" s="51"/>
    </row>
    <row r="137" spans="1:19" ht="22.5">
      <c r="A137" s="77" t="s">
        <v>244</v>
      </c>
      <c r="B137" s="15" t="s">
        <v>155</v>
      </c>
      <c r="C137" s="16" t="s">
        <v>156</v>
      </c>
      <c r="D137" s="109">
        <f>F137+P137-E137</f>
        <v>4456007.9</v>
      </c>
      <c r="E137" s="165"/>
      <c r="F137" s="116">
        <f>H137+I137+J137+M137+O137+K137+L137+N137-G137</f>
        <v>4456007.9</v>
      </c>
      <c r="G137" s="143"/>
      <c r="H137" s="143"/>
      <c r="I137" s="144"/>
      <c r="J137" s="143"/>
      <c r="K137" s="143"/>
      <c r="L137" s="143"/>
      <c r="M137" s="143">
        <v>4456007.9</v>
      </c>
      <c r="N137" s="143"/>
      <c r="O137" s="143"/>
      <c r="P137" s="145"/>
      <c r="Q137" s="1"/>
      <c r="R137" s="1"/>
      <c r="S137" s="1"/>
    </row>
    <row r="138" spans="1:19" ht="22.5">
      <c r="A138" s="67" t="s">
        <v>157</v>
      </c>
      <c r="B138" s="17" t="s">
        <v>131</v>
      </c>
      <c r="C138" s="18"/>
      <c r="D138" s="109">
        <f>F138+P138-E138</f>
        <v>0</v>
      </c>
      <c r="E138" s="160">
        <f>E140-E141</f>
        <v>0</v>
      </c>
      <c r="F138" s="116">
        <f>H138+I138+J138+M138+O138+K138+L138+N138-G138</f>
        <v>0</v>
      </c>
      <c r="G138" s="160">
        <f aca="true" t="shared" si="36" ref="G138:P138">G140-G141</f>
        <v>0</v>
      </c>
      <c r="H138" s="160">
        <f t="shared" si="36"/>
        <v>0</v>
      </c>
      <c r="I138" s="160">
        <f t="shared" si="36"/>
        <v>0</v>
      </c>
      <c r="J138" s="160">
        <f t="shared" si="36"/>
        <v>0</v>
      </c>
      <c r="K138" s="160">
        <f t="shared" si="36"/>
        <v>0</v>
      </c>
      <c r="L138" s="160">
        <f t="shared" si="36"/>
        <v>0</v>
      </c>
      <c r="M138" s="160">
        <f t="shared" si="36"/>
        <v>0</v>
      </c>
      <c r="N138" s="160">
        <f t="shared" si="36"/>
        <v>0</v>
      </c>
      <c r="O138" s="160">
        <f t="shared" si="36"/>
        <v>0</v>
      </c>
      <c r="P138" s="128">
        <f t="shared" si="36"/>
        <v>0</v>
      </c>
      <c r="Q138" s="1"/>
      <c r="R138" s="1"/>
      <c r="S138" s="1"/>
    </row>
    <row r="139" spans="1:19" ht="14.25">
      <c r="A139" s="93" t="s">
        <v>29</v>
      </c>
      <c r="B139" s="94"/>
      <c r="C139" s="95"/>
      <c r="D139" s="98"/>
      <c r="E139" s="97"/>
      <c r="F139" s="97"/>
      <c r="G139" s="97"/>
      <c r="H139" s="97"/>
      <c r="I139" s="98"/>
      <c r="J139" s="97"/>
      <c r="K139" s="97"/>
      <c r="L139" s="97"/>
      <c r="M139" s="97"/>
      <c r="N139" s="97"/>
      <c r="O139" s="97"/>
      <c r="P139" s="99"/>
      <c r="Q139" s="1"/>
      <c r="R139" s="1"/>
      <c r="S139" s="1"/>
    </row>
    <row r="140" spans="1:19" ht="22.5">
      <c r="A140" s="77" t="s">
        <v>245</v>
      </c>
      <c r="B140" s="19" t="s">
        <v>158</v>
      </c>
      <c r="C140" s="16" t="s">
        <v>159</v>
      </c>
      <c r="D140" s="118">
        <f>F140+P140-E140</f>
        <v>0</v>
      </c>
      <c r="E140" s="161"/>
      <c r="F140" s="116">
        <f>H140+I140+J140+M140+O140+K140+L140+N140-G140</f>
        <v>0</v>
      </c>
      <c r="G140" s="161"/>
      <c r="H140" s="154"/>
      <c r="I140" s="155"/>
      <c r="J140" s="154"/>
      <c r="K140" s="154"/>
      <c r="L140" s="154"/>
      <c r="M140" s="154"/>
      <c r="N140" s="154"/>
      <c r="O140" s="154"/>
      <c r="P140" s="156"/>
      <c r="Q140" s="51"/>
      <c r="R140" s="51"/>
      <c r="S140" s="51"/>
    </row>
    <row r="141" spans="1:19" ht="22.5">
      <c r="A141" s="65" t="s">
        <v>246</v>
      </c>
      <c r="B141" s="15" t="s">
        <v>160</v>
      </c>
      <c r="C141" s="16" t="s">
        <v>161</v>
      </c>
      <c r="D141" s="109">
        <f>F141+P141-E141</f>
        <v>0</v>
      </c>
      <c r="E141" s="165"/>
      <c r="F141" s="116">
        <f>H141+I141+J141+M141+O141+K141+L141+N141-G141</f>
        <v>0</v>
      </c>
      <c r="G141" s="165"/>
      <c r="H141" s="157"/>
      <c r="I141" s="158"/>
      <c r="J141" s="157"/>
      <c r="K141" s="157"/>
      <c r="L141" s="157"/>
      <c r="M141" s="157"/>
      <c r="N141" s="157"/>
      <c r="O141" s="157"/>
      <c r="P141" s="159"/>
      <c r="Q141" s="1"/>
      <c r="R141" s="1"/>
      <c r="S141" s="1"/>
    </row>
    <row r="142" spans="1:19" ht="22.5">
      <c r="A142" s="68" t="s">
        <v>162</v>
      </c>
      <c r="B142" s="17" t="s">
        <v>137</v>
      </c>
      <c r="C142" s="18"/>
      <c r="D142" s="109">
        <f>F142+P142-E142</f>
        <v>-1126546.64</v>
      </c>
      <c r="E142" s="160">
        <f>E144-E145</f>
        <v>0</v>
      </c>
      <c r="F142" s="116">
        <f>H142+I142+J142+M142+O142+K142+L142+N142-G142</f>
        <v>-1126546.64</v>
      </c>
      <c r="G142" s="160">
        <f aca="true" t="shared" si="37" ref="G142:P142">G144-G145</f>
        <v>0</v>
      </c>
      <c r="H142" s="160">
        <f t="shared" si="37"/>
        <v>0</v>
      </c>
      <c r="I142" s="160">
        <f t="shared" si="37"/>
        <v>0</v>
      </c>
      <c r="J142" s="160">
        <f t="shared" si="37"/>
        <v>0</v>
      </c>
      <c r="K142" s="160">
        <f t="shared" si="37"/>
        <v>0</v>
      </c>
      <c r="L142" s="160">
        <f t="shared" si="37"/>
        <v>0</v>
      </c>
      <c r="M142" s="160">
        <f t="shared" si="37"/>
        <v>-1126546.64</v>
      </c>
      <c r="N142" s="160">
        <f t="shared" si="37"/>
        <v>0</v>
      </c>
      <c r="O142" s="160">
        <f t="shared" si="37"/>
        <v>0</v>
      </c>
      <c r="P142" s="128">
        <f t="shared" si="37"/>
        <v>0</v>
      </c>
      <c r="Q142" s="1"/>
      <c r="R142" s="1"/>
      <c r="S142" s="1"/>
    </row>
    <row r="143" spans="1:19" ht="14.25">
      <c r="A143" s="105" t="s">
        <v>29</v>
      </c>
      <c r="B143" s="94"/>
      <c r="C143" s="95"/>
      <c r="D143" s="98"/>
      <c r="E143" s="97"/>
      <c r="F143" s="97"/>
      <c r="G143" s="97"/>
      <c r="H143" s="97"/>
      <c r="I143" s="98"/>
      <c r="J143" s="97"/>
      <c r="K143" s="97"/>
      <c r="L143" s="97"/>
      <c r="M143" s="97"/>
      <c r="N143" s="97"/>
      <c r="O143" s="97"/>
      <c r="P143" s="99"/>
      <c r="Q143" s="1"/>
      <c r="R143" s="1"/>
      <c r="S143" s="1"/>
    </row>
    <row r="144" spans="1:19" ht="22.5">
      <c r="A144" s="65" t="s">
        <v>247</v>
      </c>
      <c r="B144" s="19" t="s">
        <v>163</v>
      </c>
      <c r="C144" s="16" t="s">
        <v>164</v>
      </c>
      <c r="D144" s="116">
        <f>F144+P144-E144</f>
        <v>317151224.22</v>
      </c>
      <c r="E144" s="140"/>
      <c r="F144" s="116">
        <f>H144+I144+J144+M144+O144+K144+L144+N144-G144</f>
        <v>317151224.22</v>
      </c>
      <c r="G144" s="140"/>
      <c r="H144" s="140"/>
      <c r="I144" s="141"/>
      <c r="J144" s="140"/>
      <c r="K144" s="140"/>
      <c r="L144" s="140"/>
      <c r="M144" s="140">
        <v>244305818.2</v>
      </c>
      <c r="N144" s="140">
        <v>47770000.83</v>
      </c>
      <c r="O144" s="140">
        <v>25075405.19</v>
      </c>
      <c r="P144" s="142"/>
      <c r="Q144" s="51"/>
      <c r="R144" s="51"/>
      <c r="S144" s="51"/>
    </row>
    <row r="145" spans="1:19" ht="23.25" thickBot="1">
      <c r="A145" s="78" t="s">
        <v>248</v>
      </c>
      <c r="B145" s="27" t="s">
        <v>165</v>
      </c>
      <c r="C145" s="28" t="s">
        <v>166</v>
      </c>
      <c r="D145" s="131">
        <f>F145+P145-E145</f>
        <v>318277770.86</v>
      </c>
      <c r="E145" s="172"/>
      <c r="F145" s="131">
        <f>H145+I145+J145+M145+O145+K145+L145+N145-G145</f>
        <v>318277770.86</v>
      </c>
      <c r="G145" s="172"/>
      <c r="H145" s="172"/>
      <c r="I145" s="151"/>
      <c r="J145" s="172"/>
      <c r="K145" s="172"/>
      <c r="L145" s="172"/>
      <c r="M145" s="172">
        <v>245432364.84</v>
      </c>
      <c r="N145" s="172">
        <v>47770000.83</v>
      </c>
      <c r="O145" s="172">
        <v>25075405.19</v>
      </c>
      <c r="P145" s="152"/>
      <c r="Q145" s="51"/>
      <c r="R145" s="51"/>
      <c r="S145" s="51"/>
    </row>
    <row r="146" spans="1:19" ht="14.25">
      <c r="A146" s="34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51"/>
      <c r="R146" s="51"/>
      <c r="S146" s="51"/>
    </row>
    <row r="147" ht="14.25">
      <c r="A147" s="52"/>
    </row>
  </sheetData>
  <sheetProtection/>
  <mergeCells count="4">
    <mergeCell ref="A1:M1"/>
    <mergeCell ref="B7:M7"/>
    <mergeCell ref="F3:H3"/>
    <mergeCell ref="B6:M6"/>
  </mergeCells>
  <printOptions/>
  <pageMargins left="0.7086614173228347" right="0.7086614173228347" top="0.7480314960629921" bottom="0.7480314960629921" header="0.31496062992125984" footer="0.31496062992125984"/>
  <pageSetup blackAndWhite="1" fitToHeight="100" horizontalDpi="600" verticalDpi="600" orientation="landscape" paperSize="9" scale="50" r:id="rId1"/>
  <rowBreaks count="5" manualBreakCount="5">
    <brk id="36" max="255" man="1"/>
    <brk id="60" max="255" man="1"/>
    <brk id="88" max="255" man="1"/>
    <brk id="117" max="255" man="1"/>
    <brk id="147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2009-02-06T14:59:28Z</dcterms:created>
  <dcterms:modified xsi:type="dcterms:W3CDTF">2018-03-13T14:01:24Z</dcterms:modified>
  <cp:category/>
  <cp:version/>
  <cp:contentType/>
  <cp:contentStatus/>
</cp:coreProperties>
</file>