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<sst xmlns="http://schemas.openxmlformats.org/spreadsheetml/2006/main" count="2036" uniqueCount="642">
  <si>
    <t>4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</si>
  <si>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</si>
  <si>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</si>
  <si>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</si>
  <si>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</si>
  <si>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</si>
  <si>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</si>
  <si>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</si>
  <si>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</si>
  <si>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</si>
  <si>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</si>
  <si>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</si>
  <si>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</si>
  <si>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</si>
  <si>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</si>
  <si>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</si>
  <si>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</si>
  <si>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</si>
  <si>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</si>
  <si>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</si>
  <si>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</si>
  <si>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</si>
  <si>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</si>
  <si>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</si>
  <si>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</si>
  <si>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</si>
  <si>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</si>
  <si>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</si>
  <si>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</si>
  <si>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</si>
  <si>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</si>
  <si>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</si>
  <si>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</si>
  <si>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</si>
  <si>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</si>
  <si>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</si>
  <si>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</si>
  <si>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</si>
  <si>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</si>
  <si>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</si>
  <si>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</si>
  <si>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</si>
  <si>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</si>
  <si>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</si>
  <si>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</si>
  <si>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>Периодичность:  месячная, квартальная, годовая</t>
  </si>
  <si>
    <t>Бюджет Шимского городского поселения</t>
  </si>
  <si>
    <t>792</t>
  </si>
  <si>
    <t>5319000452</t>
  </si>
  <si>
    <t>КВАРТАЛ</t>
  </si>
  <si>
    <t>01.10.2020</t>
  </si>
  <si>
    <t>3</t>
  </si>
  <si>
    <t>00000000000000000</t>
  </si>
  <si>
    <t>i1_79200000000000000000</t>
  </si>
  <si>
    <t>Уменьшение остатков средств бюджетов</t>
  </si>
  <si>
    <t>01050000000000600</t>
  </si>
  <si>
    <t>i2_79201050000000000600</t>
  </si>
  <si>
    <t>Уменьшение прочих остатков средств бюджетов</t>
  </si>
  <si>
    <t>01050200000000600</t>
  </si>
  <si>
    <t>i2_79201050200000000600</t>
  </si>
  <si>
    <t>Уменьшение прочих остатков денежных средств бюджетов</t>
  </si>
  <si>
    <t>01050201000000610</t>
  </si>
  <si>
    <t>i2_79201050201000000610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</si>
  <si>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</si>
  <si>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</si>
  <si>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</si>
  <si>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</si>
  <si>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i2_79201050000000000500</t>
  </si>
  <si>
    <t>01050200000000500</t>
  </si>
  <si>
    <t>Увеличение прочих остатков средств бюджетов</t>
  </si>
  <si>
    <t>i2_79201050200000000500</t>
  </si>
  <si>
    <t>01050201000000510</t>
  </si>
  <si>
    <t>Увеличение прочих остатков денежных средств бюджетов</t>
  </si>
  <si>
    <t>i2_79201050201000000510</t>
  </si>
  <si>
    <t>01050201130000510</t>
  </si>
  <si>
    <t>Увеличение прочих остатков денежных средств бюджетов городских поселений</t>
  </si>
  <si>
    <t>i1_70000000000000000000</t>
  </si>
  <si>
    <t>0000000000</t>
  </si>
  <si>
    <t>000</t>
  </si>
  <si>
    <t>0000</t>
  </si>
  <si>
    <t>ОБЩЕГОСУДАРСТВЕННЫЕ ВОПРОСЫ</t>
  </si>
  <si>
    <t>i2_70001000000000000000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</si>
  <si>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</si>
  <si>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</si>
  <si>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i3_70001030000000000000</t>
  </si>
  <si>
    <t>0103</t>
  </si>
  <si>
    <t>Муниципальная программа"Совершенствование и развитие местного самоуправления в Шимском городском поселении"</t>
  </si>
  <si>
    <t>i4_70001034100000000000</t>
  </si>
  <si>
    <t>4100000000</t>
  </si>
  <si>
    <t>Организация материально-технического и хозяйственного обеспечения деятельности Совета депутатов Шимского городского поселения и Шимского городского поселения. Оказание юридических услуг Совету депутатов Шимского городского поселения</t>
  </si>
  <si>
    <t>i5_70001034100011000000</t>
  </si>
  <si>
    <t>4100011000</t>
  </si>
  <si>
    <t>Закупка товаров, работ и услуг для обеспечения государственных (муниципальных) нужд</t>
  </si>
  <si>
    <t>i6_70001034100011000200</t>
  </si>
  <si>
    <t>Иные закупки товаров, работ и услуг для обеспечения государственных (муниципальных) нужд</t>
  </si>
  <si>
    <t>i6_70001034100011000240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</si>
  <si>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</si>
  <si>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</si>
  <si>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</si>
  <si>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</si>
  <si>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i3_70001040000000000000</t>
  </si>
  <si>
    <t>0104</t>
  </si>
  <si>
    <t>Непрограммные расходы</t>
  </si>
  <si>
    <t>i4_70001048100000000000</t>
  </si>
  <si>
    <t>8100000000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</si>
  <si>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</si>
  <si>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i5_70001048100002000000</t>
  </si>
  <si>
    <t>8100002000</t>
  </si>
  <si>
    <t>Межбюджетные трансферты</t>
  </si>
  <si>
    <t>i6_70001048100002000500</t>
  </si>
  <si>
    <t>Иные межбюджетные трансферты</t>
  </si>
  <si>
    <t>540</t>
  </si>
  <si>
    <t>Обеспечение проведения выборов и референдумов</t>
  </si>
  <si>
    <t>i3_70001070000000000000</t>
  </si>
  <si>
    <t>0107</t>
  </si>
  <si>
    <t>i4_70001078100000000000</t>
  </si>
  <si>
    <t>Проведение муниципальных выборов</t>
  </si>
  <si>
    <t>i5_70001078100003000000</t>
  </si>
  <si>
    <t>8100003000</t>
  </si>
  <si>
    <t>Иные бюджетные ассигнования</t>
  </si>
  <si>
    <t>i6_70001078100003000800</t>
  </si>
  <si>
    <t>800</t>
  </si>
  <si>
    <t>Специальные расходы</t>
  </si>
  <si>
    <t>880</t>
  </si>
  <si>
    <t>Резервные фонды</t>
  </si>
  <si>
    <t>i3_70001110000000000000</t>
  </si>
  <si>
    <t>0111</t>
  </si>
  <si>
    <t>i4_70001118100000000000</t>
  </si>
  <si>
    <t>Резервные фонды городских поселений</t>
  </si>
  <si>
    <t>i5_70001118100004000000</t>
  </si>
  <si>
    <t>8100004000</t>
  </si>
  <si>
    <t>i6_70001118100004000800</t>
  </si>
  <si>
    <t>Резервные средства</t>
  </si>
  <si>
    <t>870</t>
  </si>
  <si>
    <t>Другие общегосударственные вопросы</t>
  </si>
  <si>
    <t>i3_70001130000000000000</t>
  </si>
  <si>
    <t>0113</t>
  </si>
  <si>
    <t>i4_70001134100000000000</t>
  </si>
  <si>
    <t>Осуществление деятельности старост</t>
  </si>
  <si>
    <t>i5_70001134100014000000</t>
  </si>
  <si>
    <t>4100014000</t>
  </si>
  <si>
    <t>Социальное обеспечение и иные выплаты населению</t>
  </si>
  <si>
    <t>i6_70001134100014000300</t>
  </si>
  <si>
    <t>300</t>
  </si>
  <si>
    <t>Иные выплаты населению</t>
  </si>
  <si>
    <t>360</t>
  </si>
  <si>
    <t>Реализация мероприятий муниципальной программы"Совершенствование и развитие местного самоуправления в Шимском городском поселении"</t>
  </si>
  <si>
    <t>i5_70001134100099999000</t>
  </si>
  <si>
    <t>4100099999</t>
  </si>
  <si>
    <t>i6_70001134100099999200</t>
  </si>
  <si>
    <t>i6_70001134100099999240</t>
  </si>
  <si>
    <t>i6_70001134100099999800</t>
  </si>
  <si>
    <t>Уплата налогов, сборов и иных платежей</t>
  </si>
  <si>
    <t>i6_70001134100099999850</t>
  </si>
  <si>
    <t>850</t>
  </si>
  <si>
    <t>Уплата иных платежей</t>
  </si>
  <si>
    <t>853</t>
  </si>
  <si>
    <t>Муниципальная программа "Развитие системы управления имуществом в Шимском городском поселении"</t>
  </si>
  <si>
    <t>i4_70001134500000000000</t>
  </si>
  <si>
    <t>4500000000</t>
  </si>
  <si>
    <t>Реализация мероприятий муниципальной программы "Развитие системы управления имуществом в Шимском городском поселении"</t>
  </si>
  <si>
    <t>i5_70001134500099999000</t>
  </si>
  <si>
    <t>4500099999</t>
  </si>
  <si>
    <t>i6_70001134500099999800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</si>
  <si>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</si>
  <si>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i6_70001134500099999810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</si>
  <si>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</si>
  <si>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</si>
  <si>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</si>
  <si>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НАЦИОНАЛЬНАЯ БЕЗОПАСНОСТЬ И ПРАВООХРАНИТЕЛЬНАЯ ДЕЯТЕЛЬНОСТЬ</t>
  </si>
  <si>
    <t>i2_70003000000000000000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</si>
  <si>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</si>
  <si>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</si>
  <si>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i3_70003090000000000000</t>
  </si>
  <si>
    <t>0309</t>
  </si>
  <si>
    <t>Муниципальная программа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</si>
  <si>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i4_70003094200000000000</t>
  </si>
  <si>
    <t>4200000000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</si>
  <si>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</si>
  <si>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i5_70003094200099999000</t>
  </si>
  <si>
    <t>4200099999</t>
  </si>
  <si>
    <t>i6_70003094200099999200</t>
  </si>
  <si>
    <t>i6_70003094200099999240</t>
  </si>
  <si>
    <t>Обеспечение пожарной безопасности</t>
  </si>
  <si>
    <t>i3_70003100000000000000</t>
  </si>
  <si>
    <t>0310</t>
  </si>
  <si>
    <t>i4_70003104200000000000</t>
  </si>
  <si>
    <t>i5_70003104200099999000</t>
  </si>
  <si>
    <t>i6_70003104200099999200</t>
  </si>
  <si>
    <t>i6_70003104200099999240</t>
  </si>
  <si>
    <t>i6_70003104200099999300</t>
  </si>
  <si>
    <t>Другие вопросы в области национальной безопасности и правоохранительной деятельности</t>
  </si>
  <si>
    <t>i3_70003140000000000000</t>
  </si>
  <si>
    <t>0314</t>
  </si>
  <si>
    <t>Муниципальная программа "Развитие единого аппаратно-программного комплекса "Безопасный город" на территории Шимского городского поселения"</t>
  </si>
  <si>
    <t>i4_70003145300000000000</t>
  </si>
  <si>
    <t>5300000000</t>
  </si>
  <si>
    <t>Реализация мероприятий муниципальной программы "Развитие единого аппаратно-программного комплекса "Безопасный город" на территории Шимского городского поселения</t>
  </si>
  <si>
    <t>i5_70003145300099999000</t>
  </si>
  <si>
    <t>5300099999</t>
  </si>
  <si>
    <t>i6_70003145300099999200</t>
  </si>
  <si>
    <t>i6_70003145300099999240</t>
  </si>
  <si>
    <t>НАЦИОНАЛЬНАЯ ЭКОНОМИКА</t>
  </si>
  <si>
    <t>i2_70004000000000000000</t>
  </si>
  <si>
    <t>0400</t>
  </si>
  <si>
    <t>Дорожное хозяйство (дорожные фонды)</t>
  </si>
  <si>
    <t>i3_70004090000000000000</t>
  </si>
  <si>
    <t>0409</t>
  </si>
  <si>
    <t>Муниципальная программа "Совершенствование и развитие сети автомобильных дорог Шимского городского поселения"</t>
  </si>
  <si>
    <t>i4_70004094300000000000</t>
  </si>
  <si>
    <t>4300000000</t>
  </si>
  <si>
    <t>Ремонт автомобильных дорог</t>
  </si>
  <si>
    <t>i5_70004094300071520000</t>
  </si>
  <si>
    <t>4300071520</t>
  </si>
  <si>
    <t>i6_70004094300071520200</t>
  </si>
  <si>
    <t>i6_70004094300071520240</t>
  </si>
  <si>
    <t>i5_70004094300071540000</t>
  </si>
  <si>
    <t>4300071540</t>
  </si>
  <si>
    <t>i6_70004094300071540200</t>
  </si>
  <si>
    <t>i6_70004094300071540240</t>
  </si>
  <si>
    <t>Реализация мероприятий муниципальной программы "Совершенствование и развитие сети автомобильных дорог Шимского городского поселения"</t>
  </si>
  <si>
    <t>i5_70004094300099999000</t>
  </si>
  <si>
    <t>4300099999</t>
  </si>
  <si>
    <t>i6_70004094300099999200</t>
  </si>
  <si>
    <t>i6_70004094300099999240</t>
  </si>
  <si>
    <t>Софинансирование работ по ремонту автомобильных дорог</t>
  </si>
  <si>
    <t>i5_700040943000S1520000</t>
  </si>
  <si>
    <t>43000S1520</t>
  </si>
  <si>
    <t>i6_700040943000S1520200</t>
  </si>
  <si>
    <t>i6_700040943000S1520240</t>
  </si>
  <si>
    <t>Реализация правовых актов Правительства Новгородской области по вопросам ремонта автомобильных дорог общего пользования местного значения</t>
  </si>
  <si>
    <t>i5_700040943000S1540000</t>
  </si>
  <si>
    <t>43000S1540</t>
  </si>
  <si>
    <t>i6_700040943000S1540200</t>
  </si>
  <si>
    <t>i6_700040943000S1540240</t>
  </si>
  <si>
    <t>Другие вопросы в области национальной экономики</t>
  </si>
  <si>
    <t>i3_70004120000000000000</t>
  </si>
  <si>
    <t>0412</t>
  </si>
  <si>
    <t>i4_70004124500000000000</t>
  </si>
  <si>
    <t>i5_70004124500099999000</t>
  </si>
  <si>
    <t>i6_70004124500099999200</t>
  </si>
  <si>
    <t>i6_70004124500099999240</t>
  </si>
  <si>
    <t>Муниципальная программа"Развитие и совершенствование благоустройства территории Шимского городского поселения"</t>
  </si>
  <si>
    <t>i4_70004124700000000000</t>
  </si>
  <si>
    <t>4700000000</t>
  </si>
  <si>
    <t>Подпрограмма" Реализация приоритетного регионального проекта "Народный бюджет"</t>
  </si>
  <si>
    <t>i4_70004124750000000000</t>
  </si>
  <si>
    <t>4750000000</t>
  </si>
  <si>
    <t>Софинансирование реализации приоритетного регионального проекта "Народный бюджет"</t>
  </si>
  <si>
    <t>i5_700041247500S6100000</t>
  </si>
  <si>
    <t>47500S6100</t>
  </si>
  <si>
    <t>i6_700041247500S6100200</t>
  </si>
  <si>
    <t>i6_700041247500S6100240</t>
  </si>
  <si>
    <t>Муниципальная программа"Градостроительная политика на территории Шимского городского поселения"</t>
  </si>
  <si>
    <t>i4_70004125100000000000</t>
  </si>
  <si>
    <t>5100000000</t>
  </si>
  <si>
    <t>Реализация мероприятий муниципальной программы"Градостроительная политика на территории Шимского городского поселения"</t>
  </si>
  <si>
    <t>i5_70004125100099999000</t>
  </si>
  <si>
    <t>5100099999</t>
  </si>
  <si>
    <t>i6_70004125100099999200</t>
  </si>
  <si>
    <t>i6_70004125100099999240</t>
  </si>
  <si>
    <t>ЖИЛИЩНО-КОММУНАЛЬНОЕ ХОЗЯЙСТВО</t>
  </si>
  <si>
    <t>i2_70005000000000000000</t>
  </si>
  <si>
    <t>0500</t>
  </si>
  <si>
    <t>Жилищное хозяйство</t>
  </si>
  <si>
    <t>i3_70005010000000000000</t>
  </si>
  <si>
    <t>0501</t>
  </si>
  <si>
    <t>Муниципальная программа"Улучшение жилищных условий граждан и повышение качества жилищно-коммунальных услуг в Шимском городском поселении"</t>
  </si>
  <si>
    <t>i4_70005014600000000000</t>
  </si>
  <si>
    <t>4600000000</t>
  </si>
  <si>
    <t>Подпрограмма"Капитальный ремонт муниципального жилищного фонда Шимского городского поселения"</t>
  </si>
  <si>
    <t>i4_70005014610000000000</t>
  </si>
  <si>
    <t>4610000000</t>
  </si>
  <si>
    <t>Реализация мероприятий подпрограммы "Капитальный ремонт муниципального жилищного фонда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</si>
  <si>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i5_70005014610099999000</t>
  </si>
  <si>
    <t>4610099999</t>
  </si>
  <si>
    <t>i6_70005014610099999200</t>
  </si>
  <si>
    <t>i6_70005014610099999240</t>
  </si>
  <si>
    <t>Коммунальное хозяйство</t>
  </si>
  <si>
    <t>i3_70005020000000000000</t>
  </si>
  <si>
    <t>0502</t>
  </si>
  <si>
    <t>i4_70005024600000000000</t>
  </si>
  <si>
    <t>Подпрограмма"Содержание и развитие коммунальной инфраструктуры Шимского городского поселения"</t>
  </si>
  <si>
    <t>i4_70005024620000000000</t>
  </si>
  <si>
    <t>4620000000</t>
  </si>
  <si>
    <t>Возмещение расходов от предоставления населению услуг общественной бани п.Шимск</t>
  </si>
  <si>
    <t>i5_70005024620013000000</t>
  </si>
  <si>
    <t>4620013000</t>
  </si>
  <si>
    <t>i6_70005024620013000800</t>
  </si>
  <si>
    <t>i6_70005024620013000810</t>
  </si>
  <si>
    <t>Благоустройство</t>
  </si>
  <si>
    <t>i3_70005030000000000000</t>
  </si>
  <si>
    <t>0503</t>
  </si>
  <si>
    <t>i4_70005034100000000000</t>
  </si>
  <si>
    <t>Поддержка местных инициатив</t>
  </si>
  <si>
    <t>i5_70005034100015000000</t>
  </si>
  <si>
    <t>4100015000</t>
  </si>
  <si>
    <t>i6_70005034100015000200</t>
  </si>
  <si>
    <t>i6_70005034100015000240</t>
  </si>
  <si>
    <t>Реализация мероприятий в рамках поддержки местных инициатив</t>
  </si>
  <si>
    <t>i5_70005034100063910000</t>
  </si>
  <si>
    <t>4100063910</t>
  </si>
  <si>
    <t>i6_70005034100063910200</t>
  </si>
  <si>
    <t>i6_70005034100063910240</t>
  </si>
  <si>
    <t>Поддержка реализации проектов территориальных общественных самоуправлений.включенных в муниципальные программы развития территорий</t>
  </si>
  <si>
    <t>i5_70005034100072090000</t>
  </si>
  <si>
    <t>4100072090</t>
  </si>
  <si>
    <t>i6_70005034100072090200</t>
  </si>
  <si>
    <t>i6_70005034100072090240</t>
  </si>
  <si>
    <t>Обустройство зоны отдыха в д.Коростынь с установкой уличных скамеек и урн</t>
  </si>
  <si>
    <t>i5_700050341000S2090000</t>
  </si>
  <si>
    <t>41000S2090</t>
  </si>
  <si>
    <t>i6_700050341000S2090200</t>
  </si>
  <si>
    <t>i6_700050341000S2090240</t>
  </si>
  <si>
    <t>Муниципальная программа"Формирование современной городской среды на территории Шимского городского поселения на 2018-2024годы"</t>
  </si>
  <si>
    <t>i4_70005034400000000000</t>
  </si>
  <si>
    <t>4400000000</t>
  </si>
  <si>
    <t>Реализация мероприятий муниципальной программы"Формирование современной городской среды на территории Шимского городского поселения на 2018-2024годы"</t>
  </si>
  <si>
    <t>i5_70005034400099999000</t>
  </si>
  <si>
    <t>4400099999</t>
  </si>
  <si>
    <t>i6_70005034400099999200</t>
  </si>
  <si>
    <t>i6_70005034400099999240</t>
  </si>
  <si>
    <t>Реализация программ формирования современной городской среды</t>
  </si>
  <si>
    <t>i5_7000503440F255550000</t>
  </si>
  <si>
    <t>440F255550</t>
  </si>
  <si>
    <t>i6_7000503440F255550200</t>
  </si>
  <si>
    <t>i6_7000503440F255550240</t>
  </si>
  <si>
    <t>i4_70005034700000000000</t>
  </si>
  <si>
    <t>Подпрограмма"Организация уличного освещения на территории Шимского городского поселения"</t>
  </si>
  <si>
    <t>i4_70005034710000000000</t>
  </si>
  <si>
    <t>4710000000</t>
  </si>
  <si>
    <t>Реализация мероприятий подпрограммы"Организация уличного освещения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</si>
  <si>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i5_70005034710099999000</t>
  </si>
  <si>
    <t>4710099999</t>
  </si>
  <si>
    <t>i6_70005034710099999200</t>
  </si>
  <si>
    <t>i6_70005034710099999240</t>
  </si>
  <si>
    <t>Подпрограмма"Организация озеленения территории Шимского городского поселения"</t>
  </si>
  <si>
    <t>i4_70005034720000000000</t>
  </si>
  <si>
    <t>4720000000</t>
  </si>
  <si>
    <t>Реализация мероприятий подпрограммы "Организация озеленения территории Шимского городского поселения" муниципальной программы"Развитие и совершенствование благоустройства территории Шимского городского поселения"</t>
  </si>
  <si>
    <t>i5_70005034720099999000</t>
  </si>
  <si>
    <t>4720099999</t>
  </si>
  <si>
    <t>i6_70005034720099999200</t>
  </si>
  <si>
    <t>i6_70005034720099999240</t>
  </si>
  <si>
    <t>Подпрограмма"Организация содержания воинских захоронений на территории Шимского городского поселения"</t>
  </si>
  <si>
    <t>i4_70005034730000000000</t>
  </si>
  <si>
    <t>4730000000</t>
  </si>
  <si>
    <t>Реализация мероприятий подпрограммы"Организация содержания воинских захоронений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</si>
  <si>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i5_70005034730099999000</t>
  </si>
  <si>
    <t>4730099999</t>
  </si>
  <si>
    <t>i6_70005034730099999200</t>
  </si>
  <si>
    <t>i6_70005034730099999240</t>
  </si>
  <si>
    <t>Подпрограмма" Проведение прочих мероприятий по организации благоустройства Шимского городского поселения"</t>
  </si>
  <si>
    <t>i4_70005034740000000000</t>
  </si>
  <si>
    <t>4740000000</t>
  </si>
  <si>
    <t>Финансирование расходных обязательств, связанных с финансовым обеспечением первоочередных расходов за счет средств резервного фонда Правительства Российской Федерации</t>
  </si>
  <si>
    <t>i5_70005034740050020000</t>
  </si>
  <si>
    <t>4740050020</t>
  </si>
  <si>
    <t>i6_70005034740050020200</t>
  </si>
  <si>
    <t>i6_70005034740050020240</t>
  </si>
  <si>
    <t>Организация работ.связанных с предотвращением влияния ухудшения экономической ситуации на развитие отраслей экономики.с профилактикой и устранением последствий распространения коронавирусной инфекции</t>
  </si>
  <si>
    <t>i5_70005034740075290000</t>
  </si>
  <si>
    <t>4740075290</t>
  </si>
  <si>
    <t>i6_70005034740075290200</t>
  </si>
  <si>
    <t>i6_70005034740075290240</t>
  </si>
  <si>
    <t>Реализация мероприятий подпрограммы "Проведение прочих мероприятий по организации благоустройства Шимского городского поселения" муниципальной программы"Развитие и совершенствование благоустройства территории Шимского городского поселения"</t>
  </si>
  <si>
    <t>i5_70005034740099999000</t>
  </si>
  <si>
    <t>4740099999</t>
  </si>
  <si>
    <t>i6_70005034740099999200</t>
  </si>
  <si>
    <t>i6_70005034740099999240</t>
  </si>
  <si>
    <t>i4_70005034750000000000</t>
  </si>
  <si>
    <t>Реализация приоритетного регионального проекта «Народный бюджет»</t>
  </si>
  <si>
    <t>i5_70005034750076100000</t>
  </si>
  <si>
    <t>4750076100</t>
  </si>
  <si>
    <t>i6_70005034750076100200</t>
  </si>
  <si>
    <t>i6_70005034750076100240</t>
  </si>
  <si>
    <t>i5_700050347500S6100000</t>
  </si>
  <si>
    <t>i6_700050347500S6100200</t>
  </si>
  <si>
    <t>i6_700050347500S6100240</t>
  </si>
  <si>
    <t>Муниципальная программа"Энергосбережение и повышение энергетической эффективности в Шимском городском поселении"</t>
  </si>
  <si>
    <t>i4_70005035200000000000</t>
  </si>
  <si>
    <t>5200000000</t>
  </si>
  <si>
    <t>Реализация мероприятий муниципальной программы"Энергосбережение и повышение энергетической эффективности в Шимском городском поселении"</t>
  </si>
  <si>
    <t>i5_70005035200099999000</t>
  </si>
  <si>
    <t>5200099999</t>
  </si>
  <si>
    <t>i6_70005035200099999200</t>
  </si>
  <si>
    <t>i6_70005035200099999240</t>
  </si>
  <si>
    <t>Другие вопросы в области жилищно-коммунального хозяйства</t>
  </si>
  <si>
    <t>i3_70005050000000000000</t>
  </si>
  <si>
    <t>0505</t>
  </si>
  <si>
    <t>i4_70005054600000000000</t>
  </si>
  <si>
    <t>i4_70005054620000000000</t>
  </si>
  <si>
    <t>Реализация мероприятий подпрограммы "Содержание и развитие коммунальной инфраструктуры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</si>
  <si>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i5_70005054620099999000</t>
  </si>
  <si>
    <t>4620099999</t>
  </si>
  <si>
    <t>i6_70005054620099999200</t>
  </si>
  <si>
    <t>i6_70005054620099999240</t>
  </si>
  <si>
    <t>ОБРАЗОВАНИЕ</t>
  </si>
  <si>
    <t>i2_70007000000000000000</t>
  </si>
  <si>
    <t>0700</t>
  </si>
  <si>
    <t>Молодежная политика</t>
  </si>
  <si>
    <t>i3_70007070000000000000</t>
  </si>
  <si>
    <t>0707</t>
  </si>
  <si>
    <t>Муниципальная программа"Развитие молодёжной политики и культуры на территории Шимского городского поселения"</t>
  </si>
  <si>
    <t>i4_70007074800000000000</t>
  </si>
  <si>
    <t>4800000000</t>
  </si>
  <si>
    <t>Подпрограмма"Развитие молодёжной политики на территории Шимского городского поселения"</t>
  </si>
  <si>
    <t>i4_70007074810000000000</t>
  </si>
  <si>
    <t>4810000000</t>
  </si>
  <si>
    <t>Реализация мероприятий подпрограммы"Развитие молодёжной политики на территории Шимского городского поселения" муниципальной программы"Развитие молодёжной политики и культуры на территории Шимского городского поселения"</t>
  </si>
  <si>
    <t>i5_70007074810099999000</t>
  </si>
  <si>
    <t>4810099999</t>
  </si>
  <si>
    <t>i6_70007074810099999200</t>
  </si>
  <si>
    <t>i6_70007074810099999240</t>
  </si>
  <si>
    <t>КУЛЬТУРА, КИНЕМАТОГРАФИЯ</t>
  </si>
  <si>
    <t>i2_70008000000000000000</t>
  </si>
  <si>
    <t>0800</t>
  </si>
  <si>
    <t>Культура</t>
  </si>
  <si>
    <t>i3_70008010000000000000</t>
  </si>
  <si>
    <t>0801</t>
  </si>
  <si>
    <t>i4_70008014800000000000</t>
  </si>
  <si>
    <t>Подпрограмма "Развитие культуры на территории Шимского городского поселения"</t>
  </si>
  <si>
    <t>i4_70008014820000000000</t>
  </si>
  <si>
    <t>4820000000</t>
  </si>
  <si>
    <t>Реализация мероприятий подпрограммы"Развитие культуры на территории Шимского городского поселения" муниципальной программы"Развитие молодёжной политики и культуры на территории Шимского городского поселения"</t>
  </si>
  <si>
    <t>i5_70008014820099999000</t>
  </si>
  <si>
    <t>4820099999</t>
  </si>
  <si>
    <t>i6_70008014820099999200</t>
  </si>
  <si>
    <t>i6_70008014820099999240</t>
  </si>
  <si>
    <t>СОЦИАЛЬНАЯ ПОЛИТИКА</t>
  </si>
  <si>
    <t>i2_70010000000000000000</t>
  </si>
  <si>
    <t>1000</t>
  </si>
  <si>
    <t>Пенсионное обеспечение</t>
  </si>
  <si>
    <t>i3_70010010000000000000</t>
  </si>
  <si>
    <t>1001</t>
  </si>
  <si>
    <t>i4_70010014100000000000</t>
  </si>
  <si>
    <t>Выплаты пенсии за выслугу лет на муниципальной службе</t>
  </si>
  <si>
    <t>i5_70010014100012000000</t>
  </si>
  <si>
    <t>4100012000</t>
  </si>
  <si>
    <t>i6_70010014100012000300</t>
  </si>
  <si>
    <t>Публичные нормативные социальные выплаты гражданам</t>
  </si>
  <si>
    <t>i6_70010014100012000310</t>
  </si>
  <si>
    <t>310</t>
  </si>
  <si>
    <t>Иные пенсии, социальные доплаты к пенсиям</t>
  </si>
  <si>
    <t>312</t>
  </si>
  <si>
    <t>ФИЗИЧЕСКАЯ КУЛЬТУРА И СПОРТ</t>
  </si>
  <si>
    <t>i2_70011000000000000000</t>
  </si>
  <si>
    <t>1100</t>
  </si>
  <si>
    <t>Массовый спорт</t>
  </si>
  <si>
    <t>i3_70011020000000000000</t>
  </si>
  <si>
    <t>1102</t>
  </si>
  <si>
    <t>Муниципальная программа"Развитие физической культуры и спорта в Шимском городском поселении"</t>
  </si>
  <si>
    <t>i4_70011024900000000000</t>
  </si>
  <si>
    <t>4900000000</t>
  </si>
  <si>
    <t>Реализация мероприятий муниципальной программы"Развитие физической культуры и спорта на территории Шимского городского поселения"</t>
  </si>
  <si>
    <t>i5_70011024900099999000</t>
  </si>
  <si>
    <t>4900099999</t>
  </si>
  <si>
    <t>i6_70011024900099999200</t>
  </si>
  <si>
    <t>i6_70011024900099999240</t>
  </si>
  <si>
    <t>i6_70011024900099999300</t>
  </si>
  <si>
    <t>i2_79201000000000000000</t>
  </si>
  <si>
    <t>i3_79201130000000000000</t>
  </si>
  <si>
    <t>Муниципальная программа "Управление муниципальными финансами в Шимском городском поселении"</t>
  </si>
  <si>
    <t>i4_79201135000000000000</t>
  </si>
  <si>
    <t>5000000000</t>
  </si>
  <si>
    <t>Подпрограмма"Повышение эффективности бюджетных расходов Шимского городского поселения"</t>
  </si>
  <si>
    <t>i4_79201135020000000000</t>
  </si>
  <si>
    <t>5020000000</t>
  </si>
  <si>
    <t>Реализация мероприятий подпрограммы 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поселении"</t>
  </si>
  <si>
    <t>i5_79201135020099999000</t>
  </si>
  <si>
    <t>5020099999</t>
  </si>
  <si>
    <t>i6_79201135020099999200</t>
  </si>
  <si>
    <t>i6_79201135020099999240</t>
  </si>
  <si>
    <t>Федеральное казначейство</t>
  </si>
  <si>
    <t>100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</si>
  <si>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</si>
  <si>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</si>
  <si>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</si>
  <si>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</si>
  <si>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</si>
  <si>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</si>
  <si>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</si>
  <si>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</si>
  <si>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</si>
  <si>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</si>
  <si>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</si>
  <si>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</si>
  <si>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</si>
  <si>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</si>
  <si>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</si>
  <si>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</si>
  <si>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</si>
  <si>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</si>
  <si>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</si>
  <si>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</si>
  <si>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</si>
  <si>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</si>
  <si>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</si>
  <si>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</si>
  <si>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</si>
  <si>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</si>
  <si>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</si>
  <si>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</si>
  <si>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</si>
  <si>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</si>
  <si>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</si>
  <si>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</si>
  <si>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</si>
  <si>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</si>
  <si>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</si>
  <si>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</si>
  <si>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</si>
  <si>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</si>
  <si>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</si>
  <si>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</si>
  <si>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</si>
  <si>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</si>
  <si>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</si>
  <si>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</si>
  <si>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</si>
  <si>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</si>
  <si>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</si>
  <si>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</si>
  <si>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</si>
  <si>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</si>
  <si>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</si>
  <si>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</si>
  <si>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</si>
  <si>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</si>
  <si>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</si>
  <si>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</si>
  <si>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</si>
  <si>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</si>
  <si>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</si>
  <si>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</si>
  <si>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</si>
  <si>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</si>
  <si>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</si>
  <si>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</si>
  <si>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</si>
  <si>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</si>
  <si>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</si>
  <si>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</si>
  <si>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</si>
  <si>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</si>
  <si>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</si>
  <si>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</si>
  <si>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</si>
  <si>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</si>
  <si>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</si>
  <si>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</si>
  <si>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i2_70011100000000000000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</si>
  <si>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</si>
  <si>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</si>
  <si>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i2_70011105000000000120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</si>
  <si>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</si>
  <si>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</si>
  <si>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</si>
  <si>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</si>
  <si>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</si>
  <si>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</si>
  <si>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</si>
  <si>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i2_70011105020000000120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</si>
  <si>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</si>
  <si>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</si>
  <si>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Платежи от государственных и муниципальных унитарных предприятий</t>
  </si>
  <si>
    <t>11107000000000120</t>
  </si>
  <si>
    <t>i2_70011107000000000120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</si>
  <si>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</si>
  <si>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</si>
  <si>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i2_70011107010000000120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</si>
  <si>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</si>
  <si>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</si>
  <si>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</si>
  <si>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</si>
  <si>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i2_70011109000000000120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</si>
  <si>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</si>
  <si>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</si>
  <si>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i2_70011109040000000120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</si>
  <si>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</si>
  <si>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</si>
  <si>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</si>
  <si>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</si>
  <si>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i2_70011400000000000000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</si>
  <si>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</si>
  <si>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</si>
  <si>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i2_70011406000000000430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</si>
  <si>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</si>
  <si>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</si>
  <si>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</si>
  <si>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</si>
  <si>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</si>
  <si>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</si>
  <si>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</si>
  <si>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i2_70011406300000000430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</si>
  <si>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</si>
  <si>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11406310000000430</t>
  </si>
  <si>
    <t>i2_70011406310000000430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</si>
  <si>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</si>
  <si>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</si>
  <si>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БЕЗВОЗМЕЗДНЫЕ ПОСТУПЛЕНИЯ</t>
  </si>
  <si>
    <t>20000000000000000</t>
  </si>
  <si>
    <t>i2_70020000000000000000</t>
  </si>
  <si>
    <t>БЕЗВОЗМЕЗДНЫЕ ПОСТУПЛЕНИЯ ОТ ДРУГИХ БЮДЖЕТОВ БЮДЖЕТНОЙ СИСТЕМЫ РОССИЙСКОЙ ФЕДЕРАЦИИ</t>
  </si>
  <si>
    <t>20200000000000000</t>
  </si>
  <si>
    <t>i2_70020200000000000000</t>
  </si>
  <si>
    <t>Субсидии бюджетам бюджетной системы Российской Федерации (межбюджетные субсидии)</t>
  </si>
  <si>
    <t>20220000000000150</t>
  </si>
  <si>
    <t>i2_70020220000000000150</t>
  </si>
  <si>
    <t>Субсидии бюджетам на реализацию программ формирования современной городской среды</t>
  </si>
  <si>
    <t>20225555000000150</t>
  </si>
  <si>
    <t>i2_70020225555000000150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</si>
  <si>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</si>
  <si>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</si>
  <si>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</si>
  <si>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</si>
  <si>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i2_70020229999000000150</t>
  </si>
  <si>
    <t>Прочие субсидии бюджетам городских поселений</t>
  </si>
  <si>
    <t>20229999130000150</t>
  </si>
  <si>
    <t>20240000000000150</t>
  </si>
  <si>
    <t>i2_70020240000000000150</t>
  </si>
  <si>
    <t>Прочие межбюджетные трансферты, передаваемые бюджетам</t>
  </si>
  <si>
    <t>20249999000000150</t>
  </si>
  <si>
    <t>i2_70020249999000000150</t>
  </si>
  <si>
    <t>Прочие межбюджетные трансферты, передаваемые бюджетам городских поселений</t>
  </si>
  <si>
    <t>20249999130000150</t>
  </si>
  <si>
    <t>ПРОЧИЕ БЕЗВОЗМЕЗДНЫЕ ПОСТУПЛЕНИЯ</t>
  </si>
  <si>
    <t>20700000000000000</t>
  </si>
  <si>
    <t>i2_70020700000000000000</t>
  </si>
  <si>
    <t>Прочие безвозмездные поступления в бюджеты городских поселений</t>
  </si>
  <si>
    <t>20705000130000150</t>
  </si>
  <si>
    <t>i2_70020705000130000150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</si>
  <si>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</si>
  <si>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20705020130000150</t>
  </si>
  <si>
    <t>20705030130000150</t>
  </si>
  <si>
    <t xml:space="preserve">Единица измерения:  руб.коп. </t>
  </si>
  <si>
    <t>Комитет финансов Администрации Шимского муниципального района</t>
  </si>
  <si>
    <t>Исполнено за 9 месяцев 2020 года</t>
  </si>
  <si>
    <t>ШИМСКОГО ГОРОДСКОГО ПОСЕЛЕНИЯ</t>
  </si>
  <si>
    <t xml:space="preserve">    01 октября 2020 г.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</si>
  <si>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реконструкции,капитальнорго ремонта автомобильных дорог общего пользования местного значения</t>
  </si>
  <si>
    <t>УТВЕРЖДЕН                                                       постановлением                                                   Администрации муниципального района                      от 19.10.2020 № 1063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</si>
</sst>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sz val="9"/>
      <name val="Arial Cyr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thin"/>
      <right style="medium"/>
      <top style="thin"/>
      <bottom style="hair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 style="medium"/>
      <top style="hair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hair"/>
      <bottom style="hair"/>
    </border>
    <border>
      <left style="thin"/>
      <right style="thin"/>
      <top style="thin"/>
      <bottom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4" fontId="3" fillId="18" borderId="15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19" borderId="0" xfId="0" applyFill="1" applyAlignment="1">
      <alignment/>
    </xf>
    <xf numFmtId="49" fontId="0" fillId="18" borderId="0" xfId="0" applyNumberFormat="1" applyFill="1" applyAlignment="1">
      <alignment/>
    </xf>
    <xf numFmtId="0" fontId="0" fillId="18" borderId="0" xfId="0" applyFill="1" applyAlignment="1">
      <alignment/>
    </xf>
    <xf numFmtId="49" fontId="3" fillId="0" borderId="17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8" borderId="0" xfId="0" applyNumberFormat="1" applyFont="1" applyFill="1" applyBorder="1" applyAlignment="1">
      <alignment horizontal="right"/>
    </xf>
    <xf numFmtId="4" fontId="3" fillId="18" borderId="0" xfId="0" applyNumberFormat="1" applyFont="1" applyFill="1" applyBorder="1" applyAlignment="1">
      <alignment horizontal="center"/>
    </xf>
    <xf numFmtId="49" fontId="3" fillId="18" borderId="0" xfId="0" applyNumberFormat="1" applyFont="1" applyFill="1" applyBorder="1" applyAlignment="1">
      <alignment horizontal="right"/>
    </xf>
    <xf numFmtId="49" fontId="3" fillId="18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20" borderId="0" xfId="0" applyNumberFormat="1" applyFont="1" applyFill="1" applyBorder="1" applyAlignment="1">
      <alignment horizontal="right"/>
    </xf>
    <xf numFmtId="0" fontId="0" fillId="20" borderId="0" xfId="0" applyFill="1" applyAlignment="1">
      <alignment/>
    </xf>
    <xf numFmtId="4" fontId="3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49" fontId="3" fillId="0" borderId="18" xfId="0" applyNumberFormat="1" applyFont="1" applyFill="1" applyBorder="1" applyAlignment="1">
      <alignment horizontal="center" wrapText="1"/>
    </xf>
    <xf numFmtId="4" fontId="19" fillId="0" borderId="19" xfId="0" applyNumberFormat="1" applyFont="1" applyFill="1" applyBorder="1" applyAlignment="1">
      <alignment horizontal="right"/>
    </xf>
    <xf numFmtId="4" fontId="19" fillId="0" borderId="20" xfId="0" applyNumberFormat="1" applyFont="1" applyFill="1" applyBorder="1" applyAlignment="1">
      <alignment horizontal="right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 applyProtection="1">
      <alignment horizontal="center" wrapText="1"/>
      <protection locked="0"/>
    </xf>
    <xf numFmtId="4" fontId="19" fillId="0" borderId="19" xfId="0" applyNumberFormat="1" applyFont="1" applyFill="1" applyBorder="1" applyAlignment="1" applyProtection="1">
      <alignment horizontal="right" wrapText="1"/>
      <protection locked="0"/>
    </xf>
    <xf numFmtId="4" fontId="19" fillId="0" borderId="20" xfId="0" applyNumberFormat="1" applyFont="1" applyFill="1" applyBorder="1" applyAlignment="1" applyProtection="1">
      <alignment horizontal="right" wrapText="1"/>
      <protection locked="0"/>
    </xf>
    <xf numFmtId="4" fontId="19" fillId="0" borderId="22" xfId="0" applyNumberFormat="1" applyFont="1" applyFill="1" applyBorder="1" applyAlignment="1">
      <alignment horizontal="right"/>
    </xf>
    <xf numFmtId="4" fontId="19" fillId="0" borderId="23" xfId="0" applyNumberFormat="1" applyFont="1" applyFill="1" applyBorder="1" applyAlignment="1">
      <alignment horizontal="right"/>
    </xf>
    <xf numFmtId="4" fontId="19" fillId="0" borderId="16" xfId="0" applyNumberFormat="1" applyFont="1" applyFill="1" applyBorder="1" applyAlignment="1">
      <alignment horizontal="right"/>
    </xf>
    <xf numFmtId="4" fontId="19" fillId="0" borderId="24" xfId="0" applyNumberFormat="1" applyFont="1" applyFill="1" applyBorder="1" applyAlignment="1">
      <alignment horizontal="right"/>
    </xf>
    <xf numFmtId="4" fontId="19" fillId="0" borderId="25" xfId="0" applyNumberFormat="1" applyFont="1" applyFill="1" applyBorder="1" applyAlignment="1">
      <alignment horizontal="right"/>
    </xf>
    <xf numFmtId="4" fontId="19" fillId="0" borderId="25" xfId="0" applyNumberFormat="1" applyFont="1" applyFill="1" applyBorder="1" applyAlignment="1">
      <alignment horizontal="right" wrapText="1"/>
    </xf>
    <xf numFmtId="4" fontId="19" fillId="0" borderId="26" xfId="0" applyNumberFormat="1" applyFont="1" applyFill="1" applyBorder="1" applyAlignment="1">
      <alignment horizontal="right"/>
    </xf>
    <xf numFmtId="4" fontId="19" fillId="0" borderId="27" xfId="0" applyNumberFormat="1" applyFont="1" applyFill="1" applyBorder="1" applyAlignment="1">
      <alignment horizontal="right"/>
    </xf>
    <xf numFmtId="4" fontId="19" fillId="0" borderId="28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center"/>
    </xf>
    <xf numFmtId="4" fontId="19" fillId="0" borderId="29" xfId="0" applyNumberFormat="1" applyFont="1" applyFill="1" applyBorder="1" applyAlignment="1">
      <alignment horizontal="right"/>
    </xf>
    <xf numFmtId="49" fontId="19" fillId="0" borderId="30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 wrapText="1"/>
    </xf>
    <xf numFmtId="4" fontId="19" fillId="0" borderId="32" xfId="0" applyNumberFormat="1" applyFont="1" applyFill="1" applyBorder="1" applyAlignment="1">
      <alignment horizontal="center"/>
    </xf>
    <xf numFmtId="4" fontId="19" fillId="0" borderId="33" xfId="0" applyNumberFormat="1" applyFont="1" applyFill="1" applyBorder="1" applyAlignment="1">
      <alignment horizontal="center"/>
    </xf>
    <xf numFmtId="4" fontId="19" fillId="0" borderId="34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4" fontId="19" fillId="0" borderId="16" xfId="0" applyNumberFormat="1" applyFont="1" applyFill="1" applyBorder="1" applyAlignment="1">
      <alignment horizontal="center"/>
    </xf>
    <xf numFmtId="4" fontId="19" fillId="0" borderId="24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left" wrapText="1"/>
    </xf>
    <xf numFmtId="4" fontId="19" fillId="0" borderId="19" xfId="0" applyNumberFormat="1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4" fontId="19" fillId="0" borderId="25" xfId="0" applyNumberFormat="1" applyFont="1" applyFill="1" applyBorder="1" applyAlignment="1">
      <alignment horizontal="center"/>
    </xf>
    <xf numFmtId="4" fontId="19" fillId="0" borderId="24" xfId="0" applyNumberFormat="1" applyFont="1" applyFill="1" applyBorder="1" applyAlignment="1" applyProtection="1">
      <alignment horizontal="right"/>
      <protection/>
    </xf>
    <xf numFmtId="4" fontId="19" fillId="0" borderId="25" xfId="0" applyNumberFormat="1" applyFont="1" applyFill="1" applyBorder="1" applyAlignment="1" applyProtection="1">
      <alignment horizontal="center"/>
      <protection/>
    </xf>
    <xf numFmtId="4" fontId="19" fillId="0" borderId="19" xfId="0" applyNumberFormat="1" applyFont="1" applyFill="1" applyBorder="1" applyAlignment="1" applyProtection="1">
      <alignment horizontal="right"/>
      <protection locked="0"/>
    </xf>
    <xf numFmtId="0" fontId="19" fillId="0" borderId="25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 applyProtection="1">
      <alignment horizontal="right"/>
      <protection locked="0"/>
    </xf>
    <xf numFmtId="49" fontId="19" fillId="0" borderId="24" xfId="0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20" fillId="0" borderId="35" xfId="0" applyFont="1" applyFill="1" applyBorder="1" applyAlignment="1">
      <alignment horizontal="left" wrapText="1"/>
    </xf>
    <xf numFmtId="0" fontId="20" fillId="0" borderId="36" xfId="0" applyFont="1" applyFill="1" applyBorder="1" applyAlignment="1">
      <alignment horizontal="left" wrapText="1"/>
    </xf>
    <xf numFmtId="0" fontId="20" fillId="0" borderId="37" xfId="0" applyFont="1" applyFill="1" applyBorder="1" applyAlignment="1">
      <alignment horizontal="left" wrapText="1"/>
    </xf>
    <xf numFmtId="0" fontId="20" fillId="0" borderId="35" xfId="0" applyFont="1" applyFill="1" applyBorder="1" applyAlignment="1" applyProtection="1">
      <alignment horizontal="left" wrapText="1"/>
      <protection locked="0"/>
    </xf>
    <xf numFmtId="0" fontId="20" fillId="0" borderId="38" xfId="0" applyFont="1" applyFill="1" applyBorder="1" applyAlignment="1">
      <alignment horizontal="left" wrapText="1"/>
    </xf>
    <xf numFmtId="49" fontId="20" fillId="0" borderId="19" xfId="0" applyNumberFormat="1" applyFont="1" applyFill="1" applyBorder="1" applyAlignment="1">
      <alignment horizontal="center"/>
    </xf>
    <xf numFmtId="49" fontId="20" fillId="0" borderId="39" xfId="0" applyNumberFormat="1" applyFont="1" applyFill="1" applyBorder="1" applyAlignment="1">
      <alignment horizontal="center"/>
    </xf>
    <xf numFmtId="49" fontId="20" fillId="0" borderId="40" xfId="0" applyNumberFormat="1" applyFont="1" applyFill="1" applyBorder="1" applyAlignment="1" applyProtection="1">
      <alignment horizontal="center" wrapText="1"/>
      <protection locked="0"/>
    </xf>
    <xf numFmtId="49" fontId="20" fillId="0" borderId="40" xfId="0" applyNumberFormat="1" applyFont="1" applyFill="1" applyBorder="1" applyAlignment="1" applyProtection="1">
      <alignment horizontal="center"/>
      <protection locked="0"/>
    </xf>
    <xf numFmtId="0" fontId="20" fillId="0" borderId="41" xfId="0" applyFont="1" applyFill="1" applyBorder="1" applyAlignment="1">
      <alignment horizontal="left" wrapText="1"/>
    </xf>
    <xf numFmtId="49" fontId="20" fillId="0" borderId="18" xfId="0" applyNumberFormat="1" applyFont="1" applyFill="1" applyBorder="1" applyAlignment="1">
      <alignment horizontal="center" wrapText="1"/>
    </xf>
    <xf numFmtId="0" fontId="20" fillId="0" borderId="34" xfId="0" applyFont="1" applyFill="1" applyBorder="1" applyAlignment="1">
      <alignment horizontal="left" wrapText="1"/>
    </xf>
    <xf numFmtId="49" fontId="20" fillId="0" borderId="17" xfId="0" applyNumberFormat="1" applyFont="1" applyFill="1" applyBorder="1" applyAlignment="1">
      <alignment horizontal="center" wrapText="1"/>
    </xf>
    <xf numFmtId="49" fontId="20" fillId="0" borderId="39" xfId="0" applyNumberFormat="1" applyFont="1" applyFill="1" applyBorder="1" applyAlignment="1">
      <alignment horizontal="center" wrapText="1"/>
    </xf>
    <xf numFmtId="49" fontId="20" fillId="0" borderId="23" xfId="0" applyNumberFormat="1" applyFont="1" applyFill="1" applyBorder="1" applyAlignment="1">
      <alignment horizontal="center" wrapText="1"/>
    </xf>
    <xf numFmtId="49" fontId="20" fillId="0" borderId="21" xfId="0" applyNumberFormat="1" applyFont="1" applyFill="1" applyBorder="1" applyAlignment="1">
      <alignment horizontal="center" wrapText="1"/>
    </xf>
    <xf numFmtId="49" fontId="20" fillId="0" borderId="42" xfId="0" applyNumberFormat="1" applyFont="1" applyFill="1" applyBorder="1" applyAlignment="1">
      <alignment horizontal="center" wrapText="1"/>
    </xf>
    <xf numFmtId="0" fontId="20" fillId="0" borderId="37" xfId="0" applyFont="1" applyFill="1" applyBorder="1" applyAlignment="1" applyProtection="1">
      <alignment horizontal="left" wrapText="1"/>
      <protection locked="0"/>
    </xf>
    <xf numFmtId="49" fontId="20" fillId="0" borderId="21" xfId="0" applyNumberFormat="1" applyFont="1" applyFill="1" applyBorder="1" applyAlignment="1" applyProtection="1">
      <alignment horizontal="center" wrapText="1"/>
      <protection locked="0"/>
    </xf>
    <xf numFmtId="49" fontId="20" fillId="0" borderId="42" xfId="0" applyNumberFormat="1" applyFont="1" applyFill="1" applyBorder="1" applyAlignment="1" applyProtection="1">
      <alignment horizontal="center" wrapText="1"/>
      <protection locked="0"/>
    </xf>
    <xf numFmtId="49" fontId="20" fillId="0" borderId="43" xfId="0" applyNumberFormat="1" applyFont="1" applyFill="1" applyBorder="1" applyAlignment="1" applyProtection="1">
      <alignment horizontal="center" wrapText="1"/>
      <protection locked="0"/>
    </xf>
    <xf numFmtId="0" fontId="20" fillId="0" borderId="44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 wrapText="1"/>
    </xf>
    <xf numFmtId="49" fontId="20" fillId="0" borderId="26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center"/>
    </xf>
    <xf numFmtId="0" fontId="20" fillId="0" borderId="45" xfId="0" applyFont="1" applyFill="1" applyBorder="1" applyAlignment="1">
      <alignment horizontal="left" wrapText="1"/>
    </xf>
    <xf numFmtId="0" fontId="20" fillId="0" borderId="46" xfId="0" applyFont="1" applyFill="1" applyBorder="1" applyAlignment="1">
      <alignment horizontal="center" wrapText="1"/>
    </xf>
    <xf numFmtId="0" fontId="20" fillId="0" borderId="47" xfId="0" applyFont="1" applyFill="1" applyBorder="1" applyAlignment="1">
      <alignment horizontal="left" wrapText="1"/>
    </xf>
    <xf numFmtId="49" fontId="20" fillId="0" borderId="33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20" fillId="0" borderId="48" xfId="0" applyNumberFormat="1" applyFont="1" applyBorder="1" applyAlignment="1">
      <alignment horizontal="center" vertical="center" wrapText="1"/>
    </xf>
    <xf numFmtId="49" fontId="20" fillId="0" borderId="49" xfId="0" applyNumberFormat="1" applyFont="1" applyFill="1" applyBorder="1" applyAlignment="1">
      <alignment horizontal="center"/>
    </xf>
    <xf numFmtId="49" fontId="20" fillId="0" borderId="50" xfId="0" applyNumberFormat="1" applyFont="1" applyFill="1" applyBorder="1" applyAlignment="1">
      <alignment horizontal="center"/>
    </xf>
    <xf numFmtId="49" fontId="20" fillId="0" borderId="23" xfId="0" applyNumberFormat="1" applyFont="1" applyFill="1" applyBorder="1" applyAlignment="1">
      <alignment horizontal="center"/>
    </xf>
    <xf numFmtId="49" fontId="20" fillId="0" borderId="50" xfId="0" applyNumberFormat="1" applyFont="1" applyFill="1" applyBorder="1" applyAlignment="1" applyProtection="1">
      <alignment horizontal="center"/>
      <protection locked="0"/>
    </xf>
    <xf numFmtId="49" fontId="20" fillId="0" borderId="23" xfId="0" applyNumberFormat="1" applyFont="1" applyFill="1" applyBorder="1" applyAlignment="1" applyProtection="1">
      <alignment horizontal="center"/>
      <protection locked="0"/>
    </xf>
    <xf numFmtId="49" fontId="20" fillId="0" borderId="50" xfId="0" applyNumberFormat="1" applyFont="1" applyFill="1" applyBorder="1" applyAlignment="1" applyProtection="1">
      <alignment horizontal="center" wrapText="1"/>
      <protection locked="0"/>
    </xf>
    <xf numFmtId="49" fontId="20" fillId="0" borderId="23" xfId="0" applyNumberFormat="1" applyFont="1" applyFill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>
      <alignment horizontal="center" wrapText="1"/>
    </xf>
    <xf numFmtId="49" fontId="20" fillId="0" borderId="39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48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20" fillId="0" borderId="55" xfId="0" applyNumberFormat="1" applyFont="1" applyFill="1" applyBorder="1" applyAlignment="1">
      <alignment horizontal="center"/>
    </xf>
    <xf numFmtId="49" fontId="20" fillId="0" borderId="56" xfId="0" applyNumberFormat="1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49" fontId="20" fillId="0" borderId="51" xfId="0" applyNumberFormat="1" applyFont="1" applyBorder="1" applyAlignment="1">
      <alignment horizontal="center" vertical="center" wrapText="1"/>
    </xf>
    <xf numFmtId="49" fontId="20" fillId="0" borderId="52" xfId="0" applyNumberFormat="1" applyFont="1" applyBorder="1" applyAlignment="1">
      <alignment horizontal="center" vertical="center" wrapText="1"/>
    </xf>
    <xf numFmtId="49" fontId="20" fillId="0" borderId="53" xfId="0" applyNumberFormat="1" applyFont="1" applyBorder="1" applyAlignment="1">
      <alignment horizontal="center" vertical="center" wrapText="1"/>
    </xf>
    <xf numFmtId="49" fontId="20" fillId="0" borderId="36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32" xfId="0" applyNumberFormat="1" applyFont="1" applyBorder="1" applyAlignment="1">
      <alignment horizontal="center" vertical="center" wrapText="1"/>
    </xf>
    <xf numFmtId="49" fontId="20" fillId="0" borderId="54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20" fillId="0" borderId="39" xfId="0" applyNumberFormat="1" applyFont="1" applyFill="1" applyBorder="1" applyAlignment="1">
      <alignment horizontal="center" wrapText="1"/>
    </xf>
    <xf numFmtId="49" fontId="20" fillId="0" borderId="50" xfId="0" applyNumberFormat="1" applyFont="1" applyFill="1" applyBorder="1" applyAlignment="1">
      <alignment horizontal="center" wrapText="1"/>
    </xf>
    <xf numFmtId="49" fontId="20" fillId="0" borderId="23" xfId="0" applyNumberFormat="1" applyFont="1" applyFill="1" applyBorder="1" applyAlignment="1">
      <alignment horizontal="center" wrapText="1"/>
    </xf>
    <xf numFmtId="49" fontId="20" fillId="0" borderId="59" xfId="0" applyNumberFormat="1" applyFont="1" applyFill="1" applyBorder="1" applyAlignment="1">
      <alignment horizontal="center" wrapText="1"/>
    </xf>
    <xf numFmtId="49" fontId="20" fillId="0" borderId="60" xfId="0" applyNumberFormat="1" applyFont="1" applyFill="1" applyBorder="1" applyAlignment="1">
      <alignment horizontal="center" wrapText="1"/>
    </xf>
    <xf numFmtId="49" fontId="20" fillId="0" borderId="61" xfId="0" applyNumberFormat="1" applyFont="1" applyFill="1" applyBorder="1" applyAlignment="1">
      <alignment horizontal="center" wrapText="1"/>
    </xf>
    <xf numFmtId="49" fontId="20" fillId="0" borderId="49" xfId="0" applyNumberFormat="1" applyFont="1" applyFill="1" applyBorder="1" applyAlignment="1">
      <alignment horizontal="center" wrapText="1"/>
    </xf>
    <xf numFmtId="49" fontId="20" fillId="0" borderId="62" xfId="0" applyNumberFormat="1" applyFont="1" applyFill="1" applyBorder="1" applyAlignment="1">
      <alignment horizontal="center" wrapText="1"/>
    </xf>
    <xf numFmtId="49" fontId="3" fillId="0" borderId="59" xfId="0" applyNumberFormat="1" applyFont="1" applyFill="1" applyBorder="1" applyAlignment="1">
      <alignment horizontal="center" wrapText="1"/>
    </xf>
    <xf numFmtId="49" fontId="3" fillId="0" borderId="60" xfId="0" applyNumberFormat="1" applyFont="1" applyFill="1" applyBorder="1" applyAlignment="1">
      <alignment horizontal="center" wrapText="1"/>
    </xf>
    <xf numFmtId="49" fontId="3" fillId="0" borderId="6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left"/>
    </xf>
    <xf numFmtId="49" fontId="20" fillId="0" borderId="5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0" fillId="0" borderId="49" xfId="0" applyNumberFormat="1" applyFont="1" applyFill="1" applyBorder="1" applyAlignment="1" applyProtection="1">
      <alignment horizontal="center" wrapText="1"/>
      <protection locked="0"/>
    </xf>
    <xf numFmtId="49" fontId="20" fillId="0" borderId="62" xfId="0" applyNumberFormat="1" applyFont="1" applyFill="1" applyBorder="1" applyAlignment="1" applyProtection="1">
      <alignment horizontal="center" wrapText="1"/>
      <protection locked="0"/>
    </xf>
    <xf numFmtId="49" fontId="20" fillId="0" borderId="51" xfId="0" applyNumberFormat="1" applyFont="1" applyFill="1" applyBorder="1" applyAlignment="1">
      <alignment horizontal="center" wrapText="1"/>
    </xf>
    <xf numFmtId="49" fontId="20" fillId="0" borderId="52" xfId="0" applyNumberFormat="1" applyFont="1" applyFill="1" applyBorder="1" applyAlignment="1">
      <alignment horizontal="center" wrapText="1"/>
    </xf>
    <xf numFmtId="49" fontId="20" fillId="0" borderId="53" xfId="0" applyNumberFormat="1" applyFont="1" applyFill="1" applyBorder="1" applyAlignment="1">
      <alignment horizontal="center" wrapText="1"/>
    </xf>
    <xf numFmtId="49" fontId="20" fillId="0" borderId="54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3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69.37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8" width="18.125" style="0" customWidth="1"/>
    <col min="9" max="9" width="18.875" style="0" customWidth="1"/>
    <col min="10" max="10" width="19.75390625" style="0" hidden="1" customWidth="1"/>
    <col min="11" max="11" width="24.25390625" style="0" hidden="1" customWidth="1"/>
    <col min="12" max="12" width="34.75390625" style="0" hidden="1" customWidth="1"/>
  </cols>
  <sheetData>
    <row r="1" ht="1.5" customHeight="1"/>
    <row r="2" spans="8:9" ht="12.75">
      <c r="H2" s="186" t="s">
        <v>641</v>
      </c>
      <c r="I2" s="186"/>
    </row>
    <row r="3" spans="8:9" ht="12.75">
      <c r="H3" s="186"/>
      <c r="I3" s="186"/>
    </row>
    <row r="4" spans="8:9" ht="12.75">
      <c r="H4" s="186"/>
      <c r="I4" s="186"/>
    </row>
    <row r="5" spans="8:9" ht="12.75">
      <c r="H5" s="186"/>
      <c r="I5" s="186"/>
    </row>
    <row r="6" spans="8:9" ht="12.75">
      <c r="H6" s="186"/>
      <c r="I6" s="186"/>
    </row>
    <row r="8" spans="1:12" ht="15">
      <c r="A8" s="173" t="s">
        <v>28</v>
      </c>
      <c r="B8" s="173"/>
      <c r="C8" s="173"/>
      <c r="D8" s="173"/>
      <c r="E8" s="173"/>
      <c r="F8" s="173"/>
      <c r="G8" s="173"/>
      <c r="H8" s="173"/>
      <c r="I8" s="135"/>
      <c r="J8" s="90"/>
      <c r="K8" s="15" t="s">
        <v>47</v>
      </c>
      <c r="L8" s="2"/>
    </row>
    <row r="9" spans="1:12" ht="15">
      <c r="A9" s="187" t="s">
        <v>638</v>
      </c>
      <c r="B9" s="188"/>
      <c r="C9" s="188"/>
      <c r="D9" s="188"/>
      <c r="E9" s="188"/>
      <c r="F9" s="188"/>
      <c r="G9" s="188"/>
      <c r="H9" s="188"/>
      <c r="I9" s="188"/>
      <c r="J9" s="15"/>
      <c r="K9" s="15" t="s">
        <v>0</v>
      </c>
      <c r="L9" s="2"/>
    </row>
    <row r="10" spans="1:12" ht="12.75">
      <c r="A10" s="91" t="s">
        <v>38</v>
      </c>
      <c r="B10" s="176" t="s">
        <v>639</v>
      </c>
      <c r="C10" s="176"/>
      <c r="D10" s="176"/>
      <c r="E10" s="15"/>
      <c r="F10" s="15"/>
      <c r="G10" s="177"/>
      <c r="H10" s="177"/>
      <c r="I10" s="23"/>
      <c r="J10" s="89"/>
      <c r="K10" s="15" t="s">
        <v>5</v>
      </c>
      <c r="L10" s="2"/>
    </row>
    <row r="11" spans="1:12" ht="12.75">
      <c r="A11" s="1"/>
      <c r="B11" s="1"/>
      <c r="C11" s="1"/>
      <c r="D11" s="1"/>
      <c r="E11" s="1"/>
      <c r="F11" s="1"/>
      <c r="G11" s="1"/>
      <c r="H11" s="3"/>
      <c r="I11" s="24"/>
      <c r="J11" s="15"/>
      <c r="K11" s="15" t="s">
        <v>50</v>
      </c>
      <c r="L11" s="2"/>
    </row>
    <row r="12" spans="1:12" ht="12.75">
      <c r="A12" s="1" t="s">
        <v>29</v>
      </c>
      <c r="B12" s="174" t="s">
        <v>636</v>
      </c>
      <c r="C12" s="174"/>
      <c r="D12" s="174"/>
      <c r="E12" s="174"/>
      <c r="F12" s="174"/>
      <c r="G12" s="174"/>
      <c r="H12" s="174"/>
      <c r="I12" s="24"/>
      <c r="J12" s="15"/>
      <c r="K12" s="15"/>
      <c r="L12" s="2"/>
    </row>
    <row r="13" spans="1:12" ht="12.75">
      <c r="A13" s="1" t="s">
        <v>30</v>
      </c>
      <c r="B13" s="175" t="s">
        <v>46</v>
      </c>
      <c r="C13" s="175"/>
      <c r="D13" s="175"/>
      <c r="E13" s="175"/>
      <c r="F13" s="175"/>
      <c r="G13" s="175"/>
      <c r="H13" s="175"/>
      <c r="I13" s="24"/>
      <c r="J13" s="15"/>
      <c r="K13" s="15" t="s">
        <v>51</v>
      </c>
      <c r="L13" s="2"/>
    </row>
    <row r="14" spans="1:11" ht="12.75">
      <c r="A14" s="4" t="s">
        <v>45</v>
      </c>
      <c r="B14" s="1"/>
      <c r="C14" s="1"/>
      <c r="D14" s="1"/>
      <c r="E14" s="1"/>
      <c r="F14" s="1"/>
      <c r="G14" s="1"/>
      <c r="H14" s="3"/>
      <c r="I14" s="24"/>
      <c r="J14" s="15"/>
      <c r="K14" s="15"/>
    </row>
    <row r="15" spans="1:11" ht="12.75">
      <c r="A15" s="1" t="s">
        <v>635</v>
      </c>
      <c r="B15" s="1"/>
      <c r="C15" s="1"/>
      <c r="D15" s="1"/>
      <c r="E15" s="1"/>
      <c r="F15" s="1"/>
      <c r="G15" s="1"/>
      <c r="H15" s="3"/>
      <c r="I15" s="3"/>
      <c r="J15" s="15"/>
      <c r="K15" s="15" t="s">
        <v>48</v>
      </c>
    </row>
    <row r="16" spans="1:11" ht="15">
      <c r="A16" s="135" t="s">
        <v>23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47" t="s">
        <v>49</v>
      </c>
    </row>
    <row r="17" spans="1:11" ht="12.75" hidden="1">
      <c r="A17" s="5"/>
      <c r="B17" s="5"/>
      <c r="C17" s="6"/>
      <c r="D17" s="6"/>
      <c r="E17" s="6"/>
      <c r="F17" s="6"/>
      <c r="G17" s="6"/>
      <c r="H17" s="7"/>
      <c r="I17" s="7"/>
      <c r="J17" s="8"/>
      <c r="K17" s="48"/>
    </row>
    <row r="18" spans="1:11" ht="12.75" customHeight="1">
      <c r="A18" s="124" t="s">
        <v>31</v>
      </c>
      <c r="B18" s="124" t="s">
        <v>32</v>
      </c>
      <c r="C18" s="150" t="s">
        <v>33</v>
      </c>
      <c r="D18" s="151"/>
      <c r="E18" s="151"/>
      <c r="F18" s="151"/>
      <c r="G18" s="152"/>
      <c r="H18" s="124" t="s">
        <v>34</v>
      </c>
      <c r="I18" s="124" t="s">
        <v>637</v>
      </c>
      <c r="J18" s="136" t="s">
        <v>35</v>
      </c>
      <c r="K18" s="40"/>
    </row>
    <row r="19" spans="1:11" ht="12.75">
      <c r="A19" s="121"/>
      <c r="B19" s="121"/>
      <c r="C19" s="153"/>
      <c r="D19" s="154"/>
      <c r="E19" s="154"/>
      <c r="F19" s="154"/>
      <c r="G19" s="155"/>
      <c r="H19" s="121"/>
      <c r="I19" s="121"/>
      <c r="J19" s="122"/>
      <c r="K19" s="40"/>
    </row>
    <row r="20" spans="1:11" ht="12.75">
      <c r="A20" s="137"/>
      <c r="B20" s="137"/>
      <c r="C20" s="156"/>
      <c r="D20" s="157"/>
      <c r="E20" s="157"/>
      <c r="F20" s="157"/>
      <c r="G20" s="158"/>
      <c r="H20" s="137"/>
      <c r="I20" s="137"/>
      <c r="J20" s="123"/>
      <c r="K20" s="40"/>
    </row>
    <row r="21" spans="1:11" ht="13.5" thickBot="1">
      <c r="A21" s="32">
        <v>1</v>
      </c>
      <c r="B21" s="9">
        <v>2</v>
      </c>
      <c r="C21" s="159">
        <v>3</v>
      </c>
      <c r="D21" s="160"/>
      <c r="E21" s="160"/>
      <c r="F21" s="160"/>
      <c r="G21" s="161"/>
      <c r="H21" s="10" t="s">
        <v>0</v>
      </c>
      <c r="I21" s="10" t="s">
        <v>19</v>
      </c>
      <c r="J21" s="10" t="s">
        <v>20</v>
      </c>
      <c r="K21" s="41"/>
    </row>
    <row r="22" spans="1:10" ht="14.25">
      <c r="A22" s="101" t="s">
        <v>22</v>
      </c>
      <c r="B22" s="53" t="s">
        <v>3</v>
      </c>
      <c r="C22" s="170" t="s">
        <v>14</v>
      </c>
      <c r="D22" s="171"/>
      <c r="E22" s="171"/>
      <c r="F22" s="171"/>
      <c r="G22" s="172"/>
      <c r="H22" s="54">
        <v>27990769</v>
      </c>
      <c r="I22" s="54">
        <v>15000015.19</v>
      </c>
      <c r="J22" s="60">
        <v>14033448.5</v>
      </c>
    </row>
    <row r="23" spans="1:10" ht="14.25">
      <c r="A23" s="120" t="s">
        <v>1</v>
      </c>
      <c r="B23" s="38"/>
      <c r="C23" s="162"/>
      <c r="D23" s="163"/>
      <c r="E23" s="163"/>
      <c r="F23" s="163"/>
      <c r="G23" s="164"/>
      <c r="H23" s="54"/>
      <c r="I23" s="55"/>
      <c r="J23" s="64"/>
    </row>
    <row r="24" spans="1:12" ht="14.25">
      <c r="A24" s="94" t="s">
        <v>473</v>
      </c>
      <c r="B24" s="56" t="s">
        <v>3</v>
      </c>
      <c r="C24" s="105" t="s">
        <v>474</v>
      </c>
      <c r="D24" s="168" t="s">
        <v>52</v>
      </c>
      <c r="E24" s="163"/>
      <c r="F24" s="163"/>
      <c r="G24" s="164"/>
      <c r="H24" s="54">
        <v>1348117</v>
      </c>
      <c r="I24" s="55">
        <v>889531.19</v>
      </c>
      <c r="J24" s="64">
        <v>458585.81</v>
      </c>
      <c r="K24" s="44" t="str">
        <f aca="true" t="shared" si="0" ref="K24:K55">C24&amp;D24&amp;G24</f>
        <v>10000000000000000000</v>
      </c>
      <c r="L24" s="36" t="s">
        <v>475</v>
      </c>
    </row>
    <row r="25" spans="1:12" ht="14.25">
      <c r="A25" s="94" t="s">
        <v>476</v>
      </c>
      <c r="B25" s="56" t="s">
        <v>3</v>
      </c>
      <c r="C25" s="105" t="s">
        <v>474</v>
      </c>
      <c r="D25" s="168" t="s">
        <v>477</v>
      </c>
      <c r="E25" s="163"/>
      <c r="F25" s="163"/>
      <c r="G25" s="164"/>
      <c r="H25" s="54">
        <v>1348117</v>
      </c>
      <c r="I25" s="55">
        <v>889531.19</v>
      </c>
      <c r="J25" s="64">
        <v>458585.81</v>
      </c>
      <c r="K25" s="44" t="str">
        <f t="shared" si="0"/>
        <v>10010000000000000000</v>
      </c>
      <c r="L25" s="36" t="s">
        <v>478</v>
      </c>
    </row>
    <row r="26" spans="1:12" ht="24">
      <c r="A26" s="94" t="s">
        <v>479</v>
      </c>
      <c r="B26" s="56" t="s">
        <v>3</v>
      </c>
      <c r="C26" s="105" t="s">
        <v>474</v>
      </c>
      <c r="D26" s="168" t="s">
        <v>480</v>
      </c>
      <c r="E26" s="163"/>
      <c r="F26" s="163"/>
      <c r="G26" s="164"/>
      <c r="H26" s="54">
        <v>1348117</v>
      </c>
      <c r="I26" s="55">
        <v>889531.19</v>
      </c>
      <c r="J26" s="64">
        <v>458585.81</v>
      </c>
      <c r="K26" s="44" t="str">
        <f t="shared" si="0"/>
        <v>10010300000000000000</v>
      </c>
      <c r="L26" s="36" t="s">
        <v>481</v>
      </c>
    </row>
    <row r="27" spans="1:12" ht="24">
      <c r="A27" s="94" t="s">
        <v>482</v>
      </c>
      <c r="B27" s="56" t="s">
        <v>3</v>
      </c>
      <c r="C27" s="105" t="s">
        <v>474</v>
      </c>
      <c r="D27" s="168" t="s">
        <v>483</v>
      </c>
      <c r="E27" s="163"/>
      <c r="F27" s="163"/>
      <c r="G27" s="164"/>
      <c r="H27" s="54">
        <v>1348117</v>
      </c>
      <c r="I27" s="55">
        <v>889531.19</v>
      </c>
      <c r="J27" s="64">
        <v>458585.81</v>
      </c>
      <c r="K27" s="44" t="str">
        <f t="shared" si="0"/>
        <v>10010302000010000110</v>
      </c>
      <c r="L27" s="36" t="s">
        <v>484</v>
      </c>
    </row>
    <row r="28" spans="1:12" ht="51.75" customHeight="1">
      <c r="A28" s="94" t="s">
        <v>485</v>
      </c>
      <c r="B28" s="56" t="s">
        <v>3</v>
      </c>
      <c r="C28" s="105" t="s">
        <v>474</v>
      </c>
      <c r="D28" s="168" t="s">
        <v>486</v>
      </c>
      <c r="E28" s="163"/>
      <c r="F28" s="163"/>
      <c r="G28" s="164"/>
      <c r="H28" s="54">
        <v>617754</v>
      </c>
      <c r="I28" s="55">
        <v>414706.35</v>
      </c>
      <c r="J28" s="64">
        <v>203047.65</v>
      </c>
      <c r="K28" s="44" t="str">
        <f t="shared" si="0"/>
        <v>10010302230010000110</v>
      </c>
      <c r="L28" s="36" t="s">
        <v>487</v>
      </c>
    </row>
    <row r="29" spans="1:12" s="34" customFormat="1" ht="73.5" customHeight="1">
      <c r="A29" s="109" t="s">
        <v>488</v>
      </c>
      <c r="B29" s="57" t="s">
        <v>3</v>
      </c>
      <c r="C29" s="99" t="s">
        <v>474</v>
      </c>
      <c r="D29" s="178" t="s">
        <v>489</v>
      </c>
      <c r="E29" s="130"/>
      <c r="F29" s="130"/>
      <c r="G29" s="131"/>
      <c r="H29" s="58">
        <v>617754</v>
      </c>
      <c r="I29" s="59">
        <v>414706.35</v>
      </c>
      <c r="J29" s="65">
        <f>IF(IF(H29="",0,H29)=0,0,(IF(H29&gt;0,IF(I29&gt;H29,0,H29-I29),IF(I29&gt;H29,H29-I29,0))))</f>
        <v>203047.65</v>
      </c>
      <c r="K29" s="45" t="str">
        <f t="shared" si="0"/>
        <v>10010302231010000110</v>
      </c>
      <c r="L29" s="33" t="str">
        <f>C29&amp;D29&amp;G29</f>
        <v>10010302231010000110</v>
      </c>
    </row>
    <row r="30" spans="1:12" ht="50.25" customHeight="1">
      <c r="A30" s="94" t="s">
        <v>490</v>
      </c>
      <c r="B30" s="56" t="s">
        <v>3</v>
      </c>
      <c r="C30" s="105" t="s">
        <v>474</v>
      </c>
      <c r="D30" s="168" t="s">
        <v>491</v>
      </c>
      <c r="E30" s="163"/>
      <c r="F30" s="163"/>
      <c r="G30" s="164"/>
      <c r="H30" s="54">
        <v>3182</v>
      </c>
      <c r="I30" s="55">
        <v>2862.96</v>
      </c>
      <c r="J30" s="64">
        <v>319.04</v>
      </c>
      <c r="K30" s="44" t="str">
        <f t="shared" si="0"/>
        <v>10010302240010000110</v>
      </c>
      <c r="L30" s="36" t="s">
        <v>492</v>
      </c>
    </row>
    <row r="31" spans="1:12" s="34" customFormat="1" ht="75" customHeight="1">
      <c r="A31" s="109" t="s">
        <v>493</v>
      </c>
      <c r="B31" s="57" t="s">
        <v>3</v>
      </c>
      <c r="C31" s="99" t="s">
        <v>474</v>
      </c>
      <c r="D31" s="178" t="s">
        <v>494</v>
      </c>
      <c r="E31" s="130"/>
      <c r="F31" s="130"/>
      <c r="G31" s="131"/>
      <c r="H31" s="58">
        <v>3182</v>
      </c>
      <c r="I31" s="59">
        <v>2862.96</v>
      </c>
      <c r="J31" s="65">
        <f>IF(IF(H31="",0,H31)=0,0,(IF(H31&gt;0,IF(I31&gt;H31,0,H31-I31),IF(I31&gt;H31,H31-I31,0))))</f>
        <v>319.04</v>
      </c>
      <c r="K31" s="45" t="str">
        <f t="shared" si="0"/>
        <v>10010302241010000110</v>
      </c>
      <c r="L31" s="33" t="str">
        <f>C31&amp;D31&amp;G31</f>
        <v>10010302241010000110</v>
      </c>
    </row>
    <row r="32" spans="1:12" ht="50.25" customHeight="1">
      <c r="A32" s="94" t="s">
        <v>495</v>
      </c>
      <c r="B32" s="56" t="s">
        <v>3</v>
      </c>
      <c r="C32" s="105" t="s">
        <v>474</v>
      </c>
      <c r="D32" s="168" t="s">
        <v>496</v>
      </c>
      <c r="E32" s="163"/>
      <c r="F32" s="163"/>
      <c r="G32" s="164"/>
      <c r="H32" s="54">
        <v>806903</v>
      </c>
      <c r="I32" s="55">
        <v>552965.5</v>
      </c>
      <c r="J32" s="64">
        <v>253937.5</v>
      </c>
      <c r="K32" s="44" t="str">
        <f t="shared" si="0"/>
        <v>10010302250010000110</v>
      </c>
      <c r="L32" s="36" t="s">
        <v>497</v>
      </c>
    </row>
    <row r="33" spans="1:12" s="34" customFormat="1" ht="74.25" customHeight="1">
      <c r="A33" s="109" t="s">
        <v>498</v>
      </c>
      <c r="B33" s="57" t="s">
        <v>3</v>
      </c>
      <c r="C33" s="99" t="s">
        <v>474</v>
      </c>
      <c r="D33" s="178" t="s">
        <v>499</v>
      </c>
      <c r="E33" s="130"/>
      <c r="F33" s="130"/>
      <c r="G33" s="131"/>
      <c r="H33" s="58">
        <v>806903</v>
      </c>
      <c r="I33" s="59">
        <v>552965.5</v>
      </c>
      <c r="J33" s="65">
        <f>IF(IF(H33="",0,H33)=0,0,(IF(H33&gt;0,IF(I33&gt;H33,0,H33-I33),IF(I33&gt;H33,H33-I33,0))))</f>
        <v>253937.5</v>
      </c>
      <c r="K33" s="45" t="str">
        <f t="shared" si="0"/>
        <v>10010302251010000110</v>
      </c>
      <c r="L33" s="33" t="str">
        <f>C33&amp;D33&amp;G33</f>
        <v>10010302251010000110</v>
      </c>
    </row>
    <row r="34" spans="1:12" ht="50.25" customHeight="1">
      <c r="A34" s="94" t="s">
        <v>500</v>
      </c>
      <c r="B34" s="56" t="s">
        <v>3</v>
      </c>
      <c r="C34" s="105" t="s">
        <v>474</v>
      </c>
      <c r="D34" s="168" t="s">
        <v>501</v>
      </c>
      <c r="E34" s="163"/>
      <c r="F34" s="163"/>
      <c r="G34" s="164"/>
      <c r="H34" s="54">
        <v>-79722</v>
      </c>
      <c r="I34" s="55">
        <v>-81003.62</v>
      </c>
      <c r="J34" s="64">
        <v>1281.62</v>
      </c>
      <c r="K34" s="44" t="str">
        <f t="shared" si="0"/>
        <v>10010302260010000110</v>
      </c>
      <c r="L34" s="36" t="s">
        <v>502</v>
      </c>
    </row>
    <row r="35" spans="1:12" s="34" customFormat="1" ht="73.5" customHeight="1">
      <c r="A35" s="109" t="s">
        <v>503</v>
      </c>
      <c r="B35" s="57" t="s">
        <v>3</v>
      </c>
      <c r="C35" s="99" t="s">
        <v>474</v>
      </c>
      <c r="D35" s="178" t="s">
        <v>504</v>
      </c>
      <c r="E35" s="130"/>
      <c r="F35" s="130"/>
      <c r="G35" s="131"/>
      <c r="H35" s="58">
        <v>-79722</v>
      </c>
      <c r="I35" s="59">
        <v>-81003.62</v>
      </c>
      <c r="J35" s="65">
        <f>IF(IF(H35="",0,H35)=0,0,(IF(H35&gt;0,IF(I35&gt;H35,0,H35-I35),IF(I35&gt;H35,H35-I35,0))))</f>
        <v>0</v>
      </c>
      <c r="K35" s="45" t="str">
        <f t="shared" si="0"/>
        <v>10010302261010000110</v>
      </c>
      <c r="L35" s="33" t="str">
        <f>C35&amp;D35&amp;G35</f>
        <v>10010302261010000110</v>
      </c>
    </row>
    <row r="36" spans="1:12" ht="14.25">
      <c r="A36" s="94" t="s">
        <v>505</v>
      </c>
      <c r="B36" s="56" t="s">
        <v>3</v>
      </c>
      <c r="C36" s="105" t="s">
        <v>506</v>
      </c>
      <c r="D36" s="168" t="s">
        <v>52</v>
      </c>
      <c r="E36" s="163"/>
      <c r="F36" s="163"/>
      <c r="G36" s="164"/>
      <c r="H36" s="54">
        <v>12506000</v>
      </c>
      <c r="I36" s="55">
        <v>6012948.35</v>
      </c>
      <c r="J36" s="64">
        <v>6493051.65</v>
      </c>
      <c r="K36" s="44" t="str">
        <f t="shared" si="0"/>
        <v>18200000000000000000</v>
      </c>
      <c r="L36" s="36" t="s">
        <v>507</v>
      </c>
    </row>
    <row r="37" spans="1:12" ht="14.25">
      <c r="A37" s="94" t="s">
        <v>476</v>
      </c>
      <c r="B37" s="56" t="s">
        <v>3</v>
      </c>
      <c r="C37" s="105" t="s">
        <v>506</v>
      </c>
      <c r="D37" s="168" t="s">
        <v>477</v>
      </c>
      <c r="E37" s="163"/>
      <c r="F37" s="163"/>
      <c r="G37" s="164"/>
      <c r="H37" s="54">
        <v>12506000</v>
      </c>
      <c r="I37" s="55">
        <v>6012948.35</v>
      </c>
      <c r="J37" s="64">
        <v>6493051.65</v>
      </c>
      <c r="K37" s="44" t="str">
        <f t="shared" si="0"/>
        <v>18210000000000000000</v>
      </c>
      <c r="L37" s="36" t="s">
        <v>508</v>
      </c>
    </row>
    <row r="38" spans="1:12" ht="14.25">
      <c r="A38" s="94" t="s">
        <v>509</v>
      </c>
      <c r="B38" s="56" t="s">
        <v>3</v>
      </c>
      <c r="C38" s="105" t="s">
        <v>506</v>
      </c>
      <c r="D38" s="168" t="s">
        <v>510</v>
      </c>
      <c r="E38" s="163"/>
      <c r="F38" s="163"/>
      <c r="G38" s="164"/>
      <c r="H38" s="54">
        <v>6450000</v>
      </c>
      <c r="I38" s="55">
        <v>4282863.46</v>
      </c>
      <c r="J38" s="64">
        <v>2167136.54</v>
      </c>
      <c r="K38" s="44" t="str">
        <f t="shared" si="0"/>
        <v>18210100000000000000</v>
      </c>
      <c r="L38" s="36" t="s">
        <v>511</v>
      </c>
    </row>
    <row r="39" spans="1:12" ht="14.25">
      <c r="A39" s="94" t="s">
        <v>512</v>
      </c>
      <c r="B39" s="56" t="s">
        <v>3</v>
      </c>
      <c r="C39" s="105" t="s">
        <v>506</v>
      </c>
      <c r="D39" s="168" t="s">
        <v>513</v>
      </c>
      <c r="E39" s="163"/>
      <c r="F39" s="163"/>
      <c r="G39" s="164"/>
      <c r="H39" s="54">
        <v>6450000</v>
      </c>
      <c r="I39" s="55">
        <v>4282863.46</v>
      </c>
      <c r="J39" s="64">
        <v>2167136.54</v>
      </c>
      <c r="K39" s="44" t="str">
        <f t="shared" si="0"/>
        <v>18210102000010000110</v>
      </c>
      <c r="L39" s="36" t="s">
        <v>514</v>
      </c>
    </row>
    <row r="40" spans="1:12" s="34" customFormat="1" ht="52.5" customHeight="1">
      <c r="A40" s="109" t="s">
        <v>515</v>
      </c>
      <c r="B40" s="57" t="s">
        <v>3</v>
      </c>
      <c r="C40" s="99" t="s">
        <v>506</v>
      </c>
      <c r="D40" s="178" t="s">
        <v>516</v>
      </c>
      <c r="E40" s="130"/>
      <c r="F40" s="130"/>
      <c r="G40" s="131"/>
      <c r="H40" s="58">
        <v>6415000</v>
      </c>
      <c r="I40" s="59">
        <v>4279122.01</v>
      </c>
      <c r="J40" s="65">
        <f>IF(IF(H40="",0,H40)=0,0,(IF(H40&gt;0,IF(I40&gt;H40,0,H40-I40),IF(I40&gt;H40,H40-I40,0))))</f>
        <v>2135877.99</v>
      </c>
      <c r="K40" s="45" t="str">
        <f t="shared" si="0"/>
        <v>18210102010010000110</v>
      </c>
      <c r="L40" s="33" t="str">
        <f>C40&amp;D40&amp;G40</f>
        <v>18210102010010000110</v>
      </c>
    </row>
    <row r="41" spans="1:12" s="34" customFormat="1" ht="75" customHeight="1">
      <c r="A41" s="109" t="s">
        <v>517</v>
      </c>
      <c r="B41" s="57" t="s">
        <v>3</v>
      </c>
      <c r="C41" s="99" t="s">
        <v>506</v>
      </c>
      <c r="D41" s="178" t="s">
        <v>518</v>
      </c>
      <c r="E41" s="130"/>
      <c r="F41" s="130"/>
      <c r="G41" s="131"/>
      <c r="H41" s="58">
        <v>1000</v>
      </c>
      <c r="I41" s="59">
        <v>539.86</v>
      </c>
      <c r="J41" s="65">
        <f>IF(IF(H41="",0,H41)=0,0,(IF(H41&gt;0,IF(I41&gt;H41,0,H41-I41),IF(I41&gt;H41,H41-I41,0))))</f>
        <v>460.14</v>
      </c>
      <c r="K41" s="45" t="str">
        <f t="shared" si="0"/>
        <v>18210102020010000110</v>
      </c>
      <c r="L41" s="33" t="str">
        <f>C41&amp;D41&amp;G41</f>
        <v>18210102020010000110</v>
      </c>
    </row>
    <row r="42" spans="1:12" s="34" customFormat="1" ht="30" customHeight="1">
      <c r="A42" s="109" t="s">
        <v>519</v>
      </c>
      <c r="B42" s="57" t="s">
        <v>3</v>
      </c>
      <c r="C42" s="99" t="s">
        <v>506</v>
      </c>
      <c r="D42" s="178" t="s">
        <v>520</v>
      </c>
      <c r="E42" s="130"/>
      <c r="F42" s="130"/>
      <c r="G42" s="131"/>
      <c r="H42" s="58">
        <v>34000</v>
      </c>
      <c r="I42" s="59">
        <v>3201.59</v>
      </c>
      <c r="J42" s="65">
        <f>IF(IF(H42="",0,H42)=0,0,(IF(H42&gt;0,IF(I42&gt;H42,0,H42-I42),IF(I42&gt;H42,H42-I42,0))))</f>
        <v>30798.41</v>
      </c>
      <c r="K42" s="45" t="str">
        <f t="shared" si="0"/>
        <v>18210102030010000110</v>
      </c>
      <c r="L42" s="33" t="str">
        <f>C42&amp;D42&amp;G42</f>
        <v>18210102030010000110</v>
      </c>
    </row>
    <row r="43" spans="1:12" ht="14.25">
      <c r="A43" s="94" t="s">
        <v>521</v>
      </c>
      <c r="B43" s="56" t="s">
        <v>3</v>
      </c>
      <c r="C43" s="105" t="s">
        <v>506</v>
      </c>
      <c r="D43" s="168" t="s">
        <v>522</v>
      </c>
      <c r="E43" s="163"/>
      <c r="F43" s="163"/>
      <c r="G43" s="164"/>
      <c r="H43" s="54">
        <v>220000</v>
      </c>
      <c r="I43" s="55">
        <v>28739.73</v>
      </c>
      <c r="J43" s="64">
        <v>191260.27</v>
      </c>
      <c r="K43" s="44" t="str">
        <f t="shared" si="0"/>
        <v>18210500000000000000</v>
      </c>
      <c r="L43" s="36" t="s">
        <v>523</v>
      </c>
    </row>
    <row r="44" spans="1:12" ht="14.25">
      <c r="A44" s="94" t="s">
        <v>524</v>
      </c>
      <c r="B44" s="56" t="s">
        <v>3</v>
      </c>
      <c r="C44" s="105" t="s">
        <v>506</v>
      </c>
      <c r="D44" s="168" t="s">
        <v>525</v>
      </c>
      <c r="E44" s="163"/>
      <c r="F44" s="163"/>
      <c r="G44" s="164"/>
      <c r="H44" s="54">
        <v>220000</v>
      </c>
      <c r="I44" s="55">
        <v>28739.73</v>
      </c>
      <c r="J44" s="64">
        <v>191260.27</v>
      </c>
      <c r="K44" s="44" t="str">
        <f t="shared" si="0"/>
        <v>18210503000010000110</v>
      </c>
      <c r="L44" s="36" t="s">
        <v>526</v>
      </c>
    </row>
    <row r="45" spans="1:12" s="34" customFormat="1" ht="14.25">
      <c r="A45" s="109" t="s">
        <v>524</v>
      </c>
      <c r="B45" s="57" t="s">
        <v>3</v>
      </c>
      <c r="C45" s="99" t="s">
        <v>506</v>
      </c>
      <c r="D45" s="178" t="s">
        <v>527</v>
      </c>
      <c r="E45" s="130"/>
      <c r="F45" s="130"/>
      <c r="G45" s="131"/>
      <c r="H45" s="58">
        <v>220000</v>
      </c>
      <c r="I45" s="59">
        <v>28739.73</v>
      </c>
      <c r="J45" s="65">
        <f>IF(IF(H45="",0,H45)=0,0,(IF(H45&gt;0,IF(I45&gt;H45,0,H45-I45),IF(I45&gt;H45,H45-I45,0))))</f>
        <v>191260.27</v>
      </c>
      <c r="K45" s="45" t="str">
        <f t="shared" si="0"/>
        <v>18210503010010000110</v>
      </c>
      <c r="L45" s="33" t="str">
        <f>C45&amp;D45&amp;G45</f>
        <v>18210503010010000110</v>
      </c>
    </row>
    <row r="46" spans="1:12" ht="14.25">
      <c r="A46" s="94" t="s">
        <v>528</v>
      </c>
      <c r="B46" s="56" t="s">
        <v>3</v>
      </c>
      <c r="C46" s="105" t="s">
        <v>506</v>
      </c>
      <c r="D46" s="168" t="s">
        <v>529</v>
      </c>
      <c r="E46" s="163"/>
      <c r="F46" s="163"/>
      <c r="G46" s="164"/>
      <c r="H46" s="54">
        <v>5836000</v>
      </c>
      <c r="I46" s="55">
        <v>1701345.16</v>
      </c>
      <c r="J46" s="64">
        <v>4134654.84</v>
      </c>
      <c r="K46" s="44" t="str">
        <f t="shared" si="0"/>
        <v>18210600000000000000</v>
      </c>
      <c r="L46" s="36" t="s">
        <v>530</v>
      </c>
    </row>
    <row r="47" spans="1:12" ht="14.25">
      <c r="A47" s="94" t="s">
        <v>531</v>
      </c>
      <c r="B47" s="56" t="s">
        <v>3</v>
      </c>
      <c r="C47" s="105" t="s">
        <v>506</v>
      </c>
      <c r="D47" s="168" t="s">
        <v>532</v>
      </c>
      <c r="E47" s="163"/>
      <c r="F47" s="163"/>
      <c r="G47" s="164"/>
      <c r="H47" s="54">
        <v>555000</v>
      </c>
      <c r="I47" s="55">
        <v>275241.71</v>
      </c>
      <c r="J47" s="64">
        <v>279758.29</v>
      </c>
      <c r="K47" s="44" t="str">
        <f t="shared" si="0"/>
        <v>18210601000000000110</v>
      </c>
      <c r="L47" s="36" t="s">
        <v>533</v>
      </c>
    </row>
    <row r="48" spans="1:12" s="34" customFormat="1" ht="24.75" customHeight="1">
      <c r="A48" s="109" t="s">
        <v>534</v>
      </c>
      <c r="B48" s="57" t="s">
        <v>3</v>
      </c>
      <c r="C48" s="99" t="s">
        <v>506</v>
      </c>
      <c r="D48" s="178" t="s">
        <v>535</v>
      </c>
      <c r="E48" s="130"/>
      <c r="F48" s="130"/>
      <c r="G48" s="131"/>
      <c r="H48" s="58">
        <v>555000</v>
      </c>
      <c r="I48" s="59">
        <v>275241.71</v>
      </c>
      <c r="J48" s="65">
        <f>IF(IF(H48="",0,H48)=0,0,(IF(H48&gt;0,IF(I48&gt;H48,0,H48-I48),IF(I48&gt;H48,H48-I48,0))))</f>
        <v>279758.29</v>
      </c>
      <c r="K48" s="45" t="str">
        <f t="shared" si="0"/>
        <v>18210601030130000110</v>
      </c>
      <c r="L48" s="33" t="str">
        <f>C48&amp;D48&amp;G48</f>
        <v>18210601030130000110</v>
      </c>
    </row>
    <row r="49" spans="1:12" ht="14.25">
      <c r="A49" s="94" t="s">
        <v>536</v>
      </c>
      <c r="B49" s="56" t="s">
        <v>3</v>
      </c>
      <c r="C49" s="105" t="s">
        <v>506</v>
      </c>
      <c r="D49" s="168" t="s">
        <v>537</v>
      </c>
      <c r="E49" s="163"/>
      <c r="F49" s="163"/>
      <c r="G49" s="164"/>
      <c r="H49" s="54">
        <v>5281000</v>
      </c>
      <c r="I49" s="55">
        <v>1426103.45</v>
      </c>
      <c r="J49" s="64">
        <v>3854896.55</v>
      </c>
      <c r="K49" s="44" t="str">
        <f t="shared" si="0"/>
        <v>18210606000000000110</v>
      </c>
      <c r="L49" s="36" t="s">
        <v>538</v>
      </c>
    </row>
    <row r="50" spans="1:12" ht="14.25">
      <c r="A50" s="94" t="s">
        <v>539</v>
      </c>
      <c r="B50" s="56" t="s">
        <v>3</v>
      </c>
      <c r="C50" s="105" t="s">
        <v>506</v>
      </c>
      <c r="D50" s="168" t="s">
        <v>540</v>
      </c>
      <c r="E50" s="163"/>
      <c r="F50" s="163"/>
      <c r="G50" s="164"/>
      <c r="H50" s="54">
        <v>1581000</v>
      </c>
      <c r="I50" s="55">
        <v>755977.87</v>
      </c>
      <c r="J50" s="64">
        <v>825022.13</v>
      </c>
      <c r="K50" s="44" t="str">
        <f t="shared" si="0"/>
        <v>18210606030000000110</v>
      </c>
      <c r="L50" s="36" t="s">
        <v>541</v>
      </c>
    </row>
    <row r="51" spans="1:12" s="34" customFormat="1" ht="24">
      <c r="A51" s="109" t="s">
        <v>542</v>
      </c>
      <c r="B51" s="57" t="s">
        <v>3</v>
      </c>
      <c r="C51" s="99" t="s">
        <v>506</v>
      </c>
      <c r="D51" s="178" t="s">
        <v>543</v>
      </c>
      <c r="E51" s="130"/>
      <c r="F51" s="130"/>
      <c r="G51" s="131"/>
      <c r="H51" s="58">
        <v>1581000</v>
      </c>
      <c r="I51" s="59">
        <v>755977.87</v>
      </c>
      <c r="J51" s="65">
        <f>IF(IF(H51="",0,H51)=0,0,(IF(H51&gt;0,IF(I51&gt;H51,0,H51-I51),IF(I51&gt;H51,H51-I51,0))))</f>
        <v>825022.13</v>
      </c>
      <c r="K51" s="45" t="str">
        <f t="shared" si="0"/>
        <v>18210606033130000110</v>
      </c>
      <c r="L51" s="33" t="str">
        <f>C51&amp;D51&amp;G51</f>
        <v>18210606033130000110</v>
      </c>
    </row>
    <row r="52" spans="1:12" ht="14.25">
      <c r="A52" s="94" t="s">
        <v>544</v>
      </c>
      <c r="B52" s="56" t="s">
        <v>3</v>
      </c>
      <c r="C52" s="105" t="s">
        <v>506</v>
      </c>
      <c r="D52" s="168" t="s">
        <v>545</v>
      </c>
      <c r="E52" s="163"/>
      <c r="F52" s="163"/>
      <c r="G52" s="164"/>
      <c r="H52" s="54">
        <v>3700000</v>
      </c>
      <c r="I52" s="55">
        <v>670125.58</v>
      </c>
      <c r="J52" s="64">
        <v>3029874.42</v>
      </c>
      <c r="K52" s="44" t="str">
        <f t="shared" si="0"/>
        <v>18210606040000000110</v>
      </c>
      <c r="L52" s="36" t="s">
        <v>546</v>
      </c>
    </row>
    <row r="53" spans="1:12" s="34" customFormat="1" ht="24">
      <c r="A53" s="109" t="s">
        <v>547</v>
      </c>
      <c r="B53" s="57" t="s">
        <v>3</v>
      </c>
      <c r="C53" s="99" t="s">
        <v>506</v>
      </c>
      <c r="D53" s="178" t="s">
        <v>548</v>
      </c>
      <c r="E53" s="130"/>
      <c r="F53" s="130"/>
      <c r="G53" s="131"/>
      <c r="H53" s="58">
        <v>3700000</v>
      </c>
      <c r="I53" s="59">
        <v>670125.58</v>
      </c>
      <c r="J53" s="65">
        <f>IF(IF(H53="",0,H53)=0,0,(IF(H53&gt;0,IF(I53&gt;H53,0,H53-I53),IF(I53&gt;H53,H53-I53,0))))</f>
        <v>3029874.42</v>
      </c>
      <c r="K53" s="45" t="str">
        <f t="shared" si="0"/>
        <v>18210606043130000110</v>
      </c>
      <c r="L53" s="33" t="str">
        <f>C53&amp;D53&amp;G53</f>
        <v>18210606043130000110</v>
      </c>
    </row>
    <row r="54" spans="1:12" ht="14.25">
      <c r="A54" s="94">
        <v>700</v>
      </c>
      <c r="B54" s="56" t="s">
        <v>3</v>
      </c>
      <c r="C54" s="105" t="s">
        <v>6</v>
      </c>
      <c r="D54" s="168" t="s">
        <v>52</v>
      </c>
      <c r="E54" s="163"/>
      <c r="F54" s="163"/>
      <c r="G54" s="164"/>
      <c r="H54" s="54">
        <v>14136652</v>
      </c>
      <c r="I54" s="55">
        <v>8097535.65</v>
      </c>
      <c r="J54" s="64">
        <v>7081811.04</v>
      </c>
      <c r="K54" s="44" t="str">
        <f t="shared" si="0"/>
        <v>70000000000000000000</v>
      </c>
      <c r="L54" s="36" t="s">
        <v>76</v>
      </c>
    </row>
    <row r="55" spans="1:12" ht="14.25">
      <c r="A55" s="94" t="s">
        <v>476</v>
      </c>
      <c r="B55" s="56" t="s">
        <v>3</v>
      </c>
      <c r="C55" s="105" t="s">
        <v>6</v>
      </c>
      <c r="D55" s="168" t="s">
        <v>477</v>
      </c>
      <c r="E55" s="163"/>
      <c r="F55" s="163"/>
      <c r="G55" s="164"/>
      <c r="H55" s="54">
        <v>5274200</v>
      </c>
      <c r="I55" s="55">
        <v>5506853.77</v>
      </c>
      <c r="J55" s="64">
        <v>810040.92</v>
      </c>
      <c r="K55" s="44" t="str">
        <f t="shared" si="0"/>
        <v>70010000000000000000</v>
      </c>
      <c r="L55" s="36" t="s">
        <v>430</v>
      </c>
    </row>
    <row r="56" spans="1:12" ht="28.5" customHeight="1">
      <c r="A56" s="94" t="s">
        <v>549</v>
      </c>
      <c r="B56" s="56" t="s">
        <v>3</v>
      </c>
      <c r="C56" s="105" t="s">
        <v>6</v>
      </c>
      <c r="D56" s="168" t="s">
        <v>550</v>
      </c>
      <c r="E56" s="163"/>
      <c r="F56" s="163"/>
      <c r="G56" s="164"/>
      <c r="H56" s="54">
        <v>4804200</v>
      </c>
      <c r="I56" s="55">
        <v>4982111.74</v>
      </c>
      <c r="J56" s="64">
        <v>810040.92</v>
      </c>
      <c r="K56" s="44" t="str">
        <f aca="true" t="shared" si="1" ref="K56:K88">C56&amp;D56&amp;G56</f>
        <v>70011100000000000000</v>
      </c>
      <c r="L56" s="36" t="s">
        <v>551</v>
      </c>
    </row>
    <row r="57" spans="1:12" ht="50.25" customHeight="1">
      <c r="A57" s="94" t="s">
        <v>552</v>
      </c>
      <c r="B57" s="56" t="s">
        <v>3</v>
      </c>
      <c r="C57" s="105" t="s">
        <v>6</v>
      </c>
      <c r="D57" s="168" t="s">
        <v>553</v>
      </c>
      <c r="E57" s="163"/>
      <c r="F57" s="163"/>
      <c r="G57" s="164"/>
      <c r="H57" s="54">
        <v>1601200</v>
      </c>
      <c r="I57" s="55">
        <v>794159.08</v>
      </c>
      <c r="J57" s="64">
        <v>807040.92</v>
      </c>
      <c r="K57" s="44" t="str">
        <f t="shared" si="1"/>
        <v>70011105000000000120</v>
      </c>
      <c r="L57" s="36" t="s">
        <v>554</v>
      </c>
    </row>
    <row r="58" spans="1:12" ht="39" customHeight="1">
      <c r="A58" s="94" t="s">
        <v>555</v>
      </c>
      <c r="B58" s="56" t="s">
        <v>3</v>
      </c>
      <c r="C58" s="105" t="s">
        <v>6</v>
      </c>
      <c r="D58" s="168" t="s">
        <v>556</v>
      </c>
      <c r="E58" s="163"/>
      <c r="F58" s="163"/>
      <c r="G58" s="164"/>
      <c r="H58" s="54">
        <v>1600000</v>
      </c>
      <c r="I58" s="55">
        <v>794159.08</v>
      </c>
      <c r="J58" s="64">
        <v>805840.92</v>
      </c>
      <c r="K58" s="44" t="str">
        <f t="shared" si="1"/>
        <v>70011105010000000120</v>
      </c>
      <c r="L58" s="36" t="s">
        <v>557</v>
      </c>
    </row>
    <row r="59" spans="1:12" s="34" customFormat="1" ht="49.5" customHeight="1">
      <c r="A59" s="109" t="s">
        <v>558</v>
      </c>
      <c r="B59" s="57" t="s">
        <v>3</v>
      </c>
      <c r="C59" s="99" t="s">
        <v>6</v>
      </c>
      <c r="D59" s="178" t="s">
        <v>559</v>
      </c>
      <c r="E59" s="130"/>
      <c r="F59" s="130"/>
      <c r="G59" s="131"/>
      <c r="H59" s="58">
        <v>1600000</v>
      </c>
      <c r="I59" s="59">
        <v>794159.08</v>
      </c>
      <c r="J59" s="65">
        <f>IF(IF(H59="",0,H59)=0,0,(IF(H59&gt;0,IF(I59&gt;H59,0,H59-I59),IF(I59&gt;H59,H59-I59,0))))</f>
        <v>805840.92</v>
      </c>
      <c r="K59" s="45" t="str">
        <f t="shared" si="1"/>
        <v>70011105013130000120</v>
      </c>
      <c r="L59" s="33" t="str">
        <f>C59&amp;D59&amp;G59</f>
        <v>70011105013130000120</v>
      </c>
    </row>
    <row r="60" spans="1:12" ht="52.5" customHeight="1">
      <c r="A60" s="94" t="s">
        <v>560</v>
      </c>
      <c r="B60" s="56" t="s">
        <v>3</v>
      </c>
      <c r="C60" s="105" t="s">
        <v>6</v>
      </c>
      <c r="D60" s="168" t="s">
        <v>561</v>
      </c>
      <c r="E60" s="163"/>
      <c r="F60" s="163"/>
      <c r="G60" s="164"/>
      <c r="H60" s="54">
        <v>1200</v>
      </c>
      <c r="I60" s="55">
        <v>0</v>
      </c>
      <c r="J60" s="64">
        <v>1200</v>
      </c>
      <c r="K60" s="44" t="str">
        <f t="shared" si="1"/>
        <v>70011105020000000120</v>
      </c>
      <c r="L60" s="36" t="s">
        <v>562</v>
      </c>
    </row>
    <row r="61" spans="1:12" s="34" customFormat="1" ht="48.75" customHeight="1">
      <c r="A61" s="109" t="s">
        <v>563</v>
      </c>
      <c r="B61" s="57" t="s">
        <v>3</v>
      </c>
      <c r="C61" s="99" t="s">
        <v>6</v>
      </c>
      <c r="D61" s="178" t="s">
        <v>564</v>
      </c>
      <c r="E61" s="130"/>
      <c r="F61" s="130"/>
      <c r="G61" s="131"/>
      <c r="H61" s="58">
        <v>1200</v>
      </c>
      <c r="I61" s="59">
        <v>0</v>
      </c>
      <c r="J61" s="65">
        <f>IF(IF(H61="",0,H61)=0,0,(IF(H61&gt;0,IF(I61&gt;H61,0,H61-I61),IF(I61&gt;H61,H61-I61,0))))</f>
        <v>1200</v>
      </c>
      <c r="K61" s="45" t="str">
        <f t="shared" si="1"/>
        <v>70011105025130000120</v>
      </c>
      <c r="L61" s="33" t="str">
        <f>C61&amp;D61&amp;G61</f>
        <v>70011105025130000120</v>
      </c>
    </row>
    <row r="62" spans="1:12" ht="15.75" customHeight="1">
      <c r="A62" s="94" t="s">
        <v>565</v>
      </c>
      <c r="B62" s="56" t="s">
        <v>3</v>
      </c>
      <c r="C62" s="105" t="s">
        <v>6</v>
      </c>
      <c r="D62" s="168" t="s">
        <v>566</v>
      </c>
      <c r="E62" s="163"/>
      <c r="F62" s="163"/>
      <c r="G62" s="164"/>
      <c r="H62" s="54">
        <v>3000</v>
      </c>
      <c r="I62" s="55">
        <v>0</v>
      </c>
      <c r="J62" s="64">
        <v>3000</v>
      </c>
      <c r="K62" s="44" t="str">
        <f t="shared" si="1"/>
        <v>70011107000000000120</v>
      </c>
      <c r="L62" s="36" t="s">
        <v>567</v>
      </c>
    </row>
    <row r="63" spans="1:12" ht="39.75" customHeight="1">
      <c r="A63" s="94" t="s">
        <v>568</v>
      </c>
      <c r="B63" s="56" t="s">
        <v>3</v>
      </c>
      <c r="C63" s="105" t="s">
        <v>6</v>
      </c>
      <c r="D63" s="168" t="s">
        <v>569</v>
      </c>
      <c r="E63" s="163"/>
      <c r="F63" s="163"/>
      <c r="G63" s="164"/>
      <c r="H63" s="54">
        <v>3000</v>
      </c>
      <c r="I63" s="55">
        <v>0</v>
      </c>
      <c r="J63" s="64">
        <v>3000</v>
      </c>
      <c r="K63" s="44" t="str">
        <f t="shared" si="1"/>
        <v>70011107010000000120</v>
      </c>
      <c r="L63" s="36" t="s">
        <v>570</v>
      </c>
    </row>
    <row r="64" spans="1:12" s="34" customFormat="1" ht="37.5" customHeight="1">
      <c r="A64" s="109" t="s">
        <v>571</v>
      </c>
      <c r="B64" s="57" t="s">
        <v>3</v>
      </c>
      <c r="C64" s="99" t="s">
        <v>6</v>
      </c>
      <c r="D64" s="178" t="s">
        <v>572</v>
      </c>
      <c r="E64" s="130"/>
      <c r="F64" s="130"/>
      <c r="G64" s="131"/>
      <c r="H64" s="58">
        <v>3000</v>
      </c>
      <c r="I64" s="59">
        <v>0</v>
      </c>
      <c r="J64" s="65">
        <f>IF(IF(H64="",0,H64)=0,0,(IF(H64&gt;0,IF(I64&gt;H64,0,H64-I64),IF(I64&gt;H64,H64-I64,0))))</f>
        <v>3000</v>
      </c>
      <c r="K64" s="45" t="str">
        <f t="shared" si="1"/>
        <v>70011107015130000120</v>
      </c>
      <c r="L64" s="33" t="str">
        <f>C64&amp;D64&amp;G64</f>
        <v>70011107015130000120</v>
      </c>
    </row>
    <row r="65" spans="1:12" ht="51.75" customHeight="1">
      <c r="A65" s="94" t="s">
        <v>573</v>
      </c>
      <c r="B65" s="56" t="s">
        <v>3</v>
      </c>
      <c r="C65" s="105" t="s">
        <v>6</v>
      </c>
      <c r="D65" s="168" t="s">
        <v>574</v>
      </c>
      <c r="E65" s="163"/>
      <c r="F65" s="163"/>
      <c r="G65" s="164"/>
      <c r="H65" s="54">
        <v>3200000</v>
      </c>
      <c r="I65" s="55">
        <v>4187952.66</v>
      </c>
      <c r="J65" s="64">
        <v>0</v>
      </c>
      <c r="K65" s="44" t="str">
        <f t="shared" si="1"/>
        <v>70011109000000000120</v>
      </c>
      <c r="L65" s="36" t="s">
        <v>575</v>
      </c>
    </row>
    <row r="66" spans="1:12" ht="52.5" customHeight="1">
      <c r="A66" s="94" t="s">
        <v>576</v>
      </c>
      <c r="B66" s="56" t="s">
        <v>3</v>
      </c>
      <c r="C66" s="105" t="s">
        <v>6</v>
      </c>
      <c r="D66" s="168" t="s">
        <v>577</v>
      </c>
      <c r="E66" s="163"/>
      <c r="F66" s="163"/>
      <c r="G66" s="164"/>
      <c r="H66" s="54">
        <v>3200000</v>
      </c>
      <c r="I66" s="55">
        <v>4187952.66</v>
      </c>
      <c r="J66" s="64">
        <v>0</v>
      </c>
      <c r="K66" s="44" t="str">
        <f t="shared" si="1"/>
        <v>70011109040000000120</v>
      </c>
      <c r="L66" s="36" t="s">
        <v>578</v>
      </c>
    </row>
    <row r="67" spans="1:12" s="34" customFormat="1" ht="50.25" customHeight="1">
      <c r="A67" s="109" t="s">
        <v>579</v>
      </c>
      <c r="B67" s="57" t="s">
        <v>3</v>
      </c>
      <c r="C67" s="99" t="s">
        <v>6</v>
      </c>
      <c r="D67" s="178" t="s">
        <v>580</v>
      </c>
      <c r="E67" s="130"/>
      <c r="F67" s="130"/>
      <c r="G67" s="131"/>
      <c r="H67" s="58">
        <v>3200000</v>
      </c>
      <c r="I67" s="59">
        <v>4187952.66</v>
      </c>
      <c r="J67" s="65">
        <f>IF(IF(H67="",0,H67)=0,0,(IF(H67&gt;0,IF(I67&gt;H67,0,H67-I67),IF(I67&gt;H67,H67-I67,0))))</f>
        <v>0</v>
      </c>
      <c r="K67" s="45" t="str">
        <f t="shared" si="1"/>
        <v>70011109045130000120</v>
      </c>
      <c r="L67" s="33" t="str">
        <f>C67&amp;D67&amp;G67</f>
        <v>70011109045130000120</v>
      </c>
    </row>
    <row r="68" spans="1:12" ht="17.25" customHeight="1">
      <c r="A68" s="94" t="s">
        <v>581</v>
      </c>
      <c r="B68" s="56" t="s">
        <v>3</v>
      </c>
      <c r="C68" s="105" t="s">
        <v>6</v>
      </c>
      <c r="D68" s="168" t="s">
        <v>582</v>
      </c>
      <c r="E68" s="163"/>
      <c r="F68" s="163"/>
      <c r="G68" s="164"/>
      <c r="H68" s="54">
        <v>470000</v>
      </c>
      <c r="I68" s="55">
        <v>524742.03</v>
      </c>
      <c r="J68" s="64">
        <v>0</v>
      </c>
      <c r="K68" s="44" t="str">
        <f t="shared" si="1"/>
        <v>70011400000000000000</v>
      </c>
      <c r="L68" s="36" t="s">
        <v>583</v>
      </c>
    </row>
    <row r="69" spans="1:12" ht="25.5" customHeight="1">
      <c r="A69" s="94" t="s">
        <v>584</v>
      </c>
      <c r="B69" s="56" t="s">
        <v>3</v>
      </c>
      <c r="C69" s="105" t="s">
        <v>6</v>
      </c>
      <c r="D69" s="168" t="s">
        <v>585</v>
      </c>
      <c r="E69" s="163"/>
      <c r="F69" s="163"/>
      <c r="G69" s="164"/>
      <c r="H69" s="54">
        <v>450000</v>
      </c>
      <c r="I69" s="55">
        <v>471801.53</v>
      </c>
      <c r="J69" s="64">
        <v>0</v>
      </c>
      <c r="K69" s="44" t="str">
        <f t="shared" si="1"/>
        <v>70011406000000000430</v>
      </c>
      <c r="L69" s="36" t="s">
        <v>586</v>
      </c>
    </row>
    <row r="70" spans="1:12" ht="24">
      <c r="A70" s="94" t="s">
        <v>587</v>
      </c>
      <c r="B70" s="56" t="s">
        <v>3</v>
      </c>
      <c r="C70" s="105" t="s">
        <v>6</v>
      </c>
      <c r="D70" s="168" t="s">
        <v>588</v>
      </c>
      <c r="E70" s="163"/>
      <c r="F70" s="163"/>
      <c r="G70" s="164"/>
      <c r="H70" s="54">
        <v>450000</v>
      </c>
      <c r="I70" s="55">
        <v>471801.53</v>
      </c>
      <c r="J70" s="64">
        <v>0</v>
      </c>
      <c r="K70" s="44" t="str">
        <f t="shared" si="1"/>
        <v>70011406010000000430</v>
      </c>
      <c r="L70" s="36" t="s">
        <v>589</v>
      </c>
    </row>
    <row r="71" spans="1:12" s="34" customFormat="1" ht="36">
      <c r="A71" s="109" t="s">
        <v>590</v>
      </c>
      <c r="B71" s="57" t="s">
        <v>3</v>
      </c>
      <c r="C71" s="99" t="s">
        <v>6</v>
      </c>
      <c r="D71" s="178" t="s">
        <v>591</v>
      </c>
      <c r="E71" s="130"/>
      <c r="F71" s="130"/>
      <c r="G71" s="131"/>
      <c r="H71" s="58">
        <v>450000</v>
      </c>
      <c r="I71" s="59">
        <v>471801.53</v>
      </c>
      <c r="J71" s="65">
        <f>IF(IF(H71="",0,H71)=0,0,(IF(H71&gt;0,IF(I71&gt;H71,0,H71-I71),IF(I71&gt;H71,H71-I71,0))))</f>
        <v>0</v>
      </c>
      <c r="K71" s="45" t="str">
        <f t="shared" si="1"/>
        <v>70011406013130000430</v>
      </c>
      <c r="L71" s="33" t="str">
        <f>C71&amp;D71&amp;G71</f>
        <v>70011406013130000430</v>
      </c>
    </row>
    <row r="72" spans="1:12" ht="48" customHeight="1">
      <c r="A72" s="94" t="s">
        <v>592</v>
      </c>
      <c r="B72" s="56" t="s">
        <v>3</v>
      </c>
      <c r="C72" s="105" t="s">
        <v>6</v>
      </c>
      <c r="D72" s="168" t="s">
        <v>593</v>
      </c>
      <c r="E72" s="163"/>
      <c r="F72" s="163"/>
      <c r="G72" s="164"/>
      <c r="H72" s="54">
        <v>20000</v>
      </c>
      <c r="I72" s="55">
        <v>52940.5</v>
      </c>
      <c r="J72" s="64">
        <v>0</v>
      </c>
      <c r="K72" s="44" t="str">
        <f t="shared" si="1"/>
        <v>70011406300000000430</v>
      </c>
      <c r="L72" s="36" t="s">
        <v>594</v>
      </c>
    </row>
    <row r="73" spans="1:12" ht="49.5" customHeight="1">
      <c r="A73" s="94" t="s">
        <v>595</v>
      </c>
      <c r="B73" s="56" t="s">
        <v>3</v>
      </c>
      <c r="C73" s="105" t="s">
        <v>6</v>
      </c>
      <c r="D73" s="168" t="s">
        <v>596</v>
      </c>
      <c r="E73" s="163"/>
      <c r="F73" s="163"/>
      <c r="G73" s="164"/>
      <c r="H73" s="54">
        <v>20000</v>
      </c>
      <c r="I73" s="55">
        <v>52940.5</v>
      </c>
      <c r="J73" s="64">
        <v>0</v>
      </c>
      <c r="K73" s="44" t="str">
        <f t="shared" si="1"/>
        <v>70011406310000000430</v>
      </c>
      <c r="L73" s="36" t="s">
        <v>597</v>
      </c>
    </row>
    <row r="74" spans="1:12" s="34" customFormat="1" ht="50.25" customHeight="1">
      <c r="A74" s="109" t="s">
        <v>598</v>
      </c>
      <c r="B74" s="57" t="s">
        <v>3</v>
      </c>
      <c r="C74" s="99" t="s">
        <v>6</v>
      </c>
      <c r="D74" s="178" t="s">
        <v>599</v>
      </c>
      <c r="E74" s="130"/>
      <c r="F74" s="130"/>
      <c r="G74" s="131"/>
      <c r="H74" s="58">
        <v>20000</v>
      </c>
      <c r="I74" s="59">
        <v>52940.5</v>
      </c>
      <c r="J74" s="65">
        <f>IF(IF(H74="",0,H74)=0,0,(IF(H74&gt;0,IF(I74&gt;H74,0,H74-I74),IF(I74&gt;H74,H74-I74,0))))</f>
        <v>0</v>
      </c>
      <c r="K74" s="45" t="str">
        <f t="shared" si="1"/>
        <v>70011406313130000430</v>
      </c>
      <c r="L74" s="33" t="str">
        <f>C74&amp;D74&amp;G74</f>
        <v>70011406313130000430</v>
      </c>
    </row>
    <row r="75" spans="1:12" ht="14.25">
      <c r="A75" s="94" t="s">
        <v>600</v>
      </c>
      <c r="B75" s="56" t="s">
        <v>3</v>
      </c>
      <c r="C75" s="105" t="s">
        <v>6</v>
      </c>
      <c r="D75" s="168" t="s">
        <v>601</v>
      </c>
      <c r="E75" s="163"/>
      <c r="F75" s="163"/>
      <c r="G75" s="164"/>
      <c r="H75" s="54">
        <v>8862452</v>
      </c>
      <c r="I75" s="55">
        <v>2590681.88</v>
      </c>
      <c r="J75" s="64">
        <v>6271770.12</v>
      </c>
      <c r="K75" s="44" t="str">
        <f t="shared" si="1"/>
        <v>70020000000000000000</v>
      </c>
      <c r="L75" s="36" t="s">
        <v>602</v>
      </c>
    </row>
    <row r="76" spans="1:12" ht="24">
      <c r="A76" s="94" t="s">
        <v>603</v>
      </c>
      <c r="B76" s="56" t="s">
        <v>3</v>
      </c>
      <c r="C76" s="105" t="s">
        <v>6</v>
      </c>
      <c r="D76" s="168" t="s">
        <v>604</v>
      </c>
      <c r="E76" s="163"/>
      <c r="F76" s="163"/>
      <c r="G76" s="164"/>
      <c r="H76" s="54">
        <v>8354452</v>
      </c>
      <c r="I76" s="55">
        <v>2082681.88</v>
      </c>
      <c r="J76" s="64">
        <v>6271770.12</v>
      </c>
      <c r="K76" s="44" t="str">
        <f t="shared" si="1"/>
        <v>70020200000000000000</v>
      </c>
      <c r="L76" s="36" t="s">
        <v>605</v>
      </c>
    </row>
    <row r="77" spans="1:12" ht="24">
      <c r="A77" s="94" t="s">
        <v>606</v>
      </c>
      <c r="B77" s="56" t="s">
        <v>3</v>
      </c>
      <c r="C77" s="105" t="s">
        <v>6</v>
      </c>
      <c r="D77" s="168" t="s">
        <v>607</v>
      </c>
      <c r="E77" s="163"/>
      <c r="F77" s="163"/>
      <c r="G77" s="164"/>
      <c r="H77" s="54">
        <v>7130469</v>
      </c>
      <c r="I77" s="55">
        <v>1609569</v>
      </c>
      <c r="J77" s="64">
        <v>5520900</v>
      </c>
      <c r="K77" s="44" t="str">
        <f t="shared" si="1"/>
        <v>70020220000000000150</v>
      </c>
      <c r="L77" s="36" t="s">
        <v>608</v>
      </c>
    </row>
    <row r="78" spans="1:12" ht="24">
      <c r="A78" s="94" t="s">
        <v>609</v>
      </c>
      <c r="B78" s="56" t="s">
        <v>3</v>
      </c>
      <c r="C78" s="105" t="s">
        <v>6</v>
      </c>
      <c r="D78" s="168" t="s">
        <v>610</v>
      </c>
      <c r="E78" s="163"/>
      <c r="F78" s="163"/>
      <c r="G78" s="164"/>
      <c r="H78" s="54">
        <v>609569</v>
      </c>
      <c r="I78" s="55">
        <v>609569</v>
      </c>
      <c r="J78" s="64">
        <v>0</v>
      </c>
      <c r="K78" s="44" t="str">
        <f t="shared" si="1"/>
        <v>70020225555000000150</v>
      </c>
      <c r="L78" s="36" t="s">
        <v>611</v>
      </c>
    </row>
    <row r="79" spans="1:12" s="34" customFormat="1" ht="24">
      <c r="A79" s="109" t="s">
        <v>612</v>
      </c>
      <c r="B79" s="57" t="s">
        <v>3</v>
      </c>
      <c r="C79" s="99" t="s">
        <v>6</v>
      </c>
      <c r="D79" s="178" t="s">
        <v>613</v>
      </c>
      <c r="E79" s="130"/>
      <c r="F79" s="130"/>
      <c r="G79" s="131"/>
      <c r="H79" s="58">
        <v>609569</v>
      </c>
      <c r="I79" s="59">
        <v>609569</v>
      </c>
      <c r="J79" s="65">
        <f>IF(IF(H79="",0,H79)=0,0,(IF(H79&gt;0,IF(I79&gt;H79,0,H79-I79),IF(I79&gt;H79,H79-I79,0))))</f>
        <v>0</v>
      </c>
      <c r="K79" s="45" t="str">
        <f t="shared" si="1"/>
        <v>70020225555130000150</v>
      </c>
      <c r="L79" s="33" t="str">
        <f>C79&amp;D79&amp;G79</f>
        <v>70020225555130000150</v>
      </c>
    </row>
    <row r="80" spans="1:12" ht="14.25">
      <c r="A80" s="94" t="s">
        <v>614</v>
      </c>
      <c r="B80" s="56" t="s">
        <v>3</v>
      </c>
      <c r="C80" s="105" t="s">
        <v>6</v>
      </c>
      <c r="D80" s="168" t="s">
        <v>615</v>
      </c>
      <c r="E80" s="163"/>
      <c r="F80" s="163"/>
      <c r="G80" s="164"/>
      <c r="H80" s="54">
        <v>6520900</v>
      </c>
      <c r="I80" s="55">
        <v>1000000</v>
      </c>
      <c r="J80" s="64">
        <v>5520900</v>
      </c>
      <c r="K80" s="44" t="str">
        <f t="shared" si="1"/>
        <v>70020229999000000150</v>
      </c>
      <c r="L80" s="36" t="s">
        <v>616</v>
      </c>
    </row>
    <row r="81" spans="1:12" s="34" customFormat="1" ht="14.25">
      <c r="A81" s="109" t="s">
        <v>617</v>
      </c>
      <c r="B81" s="57" t="s">
        <v>3</v>
      </c>
      <c r="C81" s="99" t="s">
        <v>6</v>
      </c>
      <c r="D81" s="178" t="s">
        <v>618</v>
      </c>
      <c r="E81" s="130"/>
      <c r="F81" s="130"/>
      <c r="G81" s="131"/>
      <c r="H81" s="58">
        <v>6520900</v>
      </c>
      <c r="I81" s="59">
        <v>1000000</v>
      </c>
      <c r="J81" s="65">
        <f>IF(IF(H81="",0,H81)=0,0,(IF(H81&gt;0,IF(I81&gt;H81,0,H81-I81),IF(I81&gt;H81,H81-I81,0))))</f>
        <v>5520900</v>
      </c>
      <c r="K81" s="45" t="str">
        <f t="shared" si="1"/>
        <v>70020229999130000150</v>
      </c>
      <c r="L81" s="33" t="str">
        <f>C81&amp;D81&amp;G81</f>
        <v>70020229999130000150</v>
      </c>
    </row>
    <row r="82" spans="1:12" ht="14.25">
      <c r="A82" s="94" t="s">
        <v>110</v>
      </c>
      <c r="B82" s="56" t="s">
        <v>3</v>
      </c>
      <c r="C82" s="105" t="s">
        <v>6</v>
      </c>
      <c r="D82" s="168" t="s">
        <v>619</v>
      </c>
      <c r="E82" s="163"/>
      <c r="F82" s="163"/>
      <c r="G82" s="164"/>
      <c r="H82" s="54">
        <v>1223983</v>
      </c>
      <c r="I82" s="55">
        <v>473112.88</v>
      </c>
      <c r="J82" s="64">
        <v>750870.12</v>
      </c>
      <c r="K82" s="44" t="str">
        <f t="shared" si="1"/>
        <v>70020240000000000150</v>
      </c>
      <c r="L82" s="36" t="s">
        <v>620</v>
      </c>
    </row>
    <row r="83" spans="1:12" ht="14.25">
      <c r="A83" s="94" t="s">
        <v>621</v>
      </c>
      <c r="B83" s="56" t="s">
        <v>3</v>
      </c>
      <c r="C83" s="105" t="s">
        <v>6</v>
      </c>
      <c r="D83" s="168" t="s">
        <v>622</v>
      </c>
      <c r="E83" s="163"/>
      <c r="F83" s="163"/>
      <c r="G83" s="164"/>
      <c r="H83" s="54">
        <v>1223983</v>
      </c>
      <c r="I83" s="55">
        <v>473112.88</v>
      </c>
      <c r="J83" s="64">
        <v>750870.12</v>
      </c>
      <c r="K83" s="44" t="str">
        <f t="shared" si="1"/>
        <v>70020249999000000150</v>
      </c>
      <c r="L83" s="36" t="s">
        <v>623</v>
      </c>
    </row>
    <row r="84" spans="1:12" s="34" customFormat="1" ht="24">
      <c r="A84" s="109" t="s">
        <v>624</v>
      </c>
      <c r="B84" s="57" t="s">
        <v>3</v>
      </c>
      <c r="C84" s="99" t="s">
        <v>6</v>
      </c>
      <c r="D84" s="178" t="s">
        <v>625</v>
      </c>
      <c r="E84" s="130"/>
      <c r="F84" s="130"/>
      <c r="G84" s="131"/>
      <c r="H84" s="58">
        <v>1223983</v>
      </c>
      <c r="I84" s="59">
        <v>473112.88</v>
      </c>
      <c r="J84" s="65">
        <f>IF(IF(H84="",0,H84)=0,0,(IF(H84&gt;0,IF(I84&gt;H84,0,H84-I84),IF(I84&gt;H84,H84-I84,0))))</f>
        <v>750870.12</v>
      </c>
      <c r="K84" s="45" t="str">
        <f t="shared" si="1"/>
        <v>70020249999130000150</v>
      </c>
      <c r="L84" s="33" t="str">
        <f>C84&amp;D84&amp;G84</f>
        <v>70020249999130000150</v>
      </c>
    </row>
    <row r="85" spans="1:12" ht="14.25">
      <c r="A85" s="94" t="s">
        <v>626</v>
      </c>
      <c r="B85" s="56" t="s">
        <v>3</v>
      </c>
      <c r="C85" s="105" t="s">
        <v>6</v>
      </c>
      <c r="D85" s="168" t="s">
        <v>627</v>
      </c>
      <c r="E85" s="163"/>
      <c r="F85" s="163"/>
      <c r="G85" s="164"/>
      <c r="H85" s="54">
        <v>508000</v>
      </c>
      <c r="I85" s="55">
        <v>508000</v>
      </c>
      <c r="J85" s="64">
        <v>0</v>
      </c>
      <c r="K85" s="44" t="str">
        <f t="shared" si="1"/>
        <v>70020700000000000000</v>
      </c>
      <c r="L85" s="36" t="s">
        <v>628</v>
      </c>
    </row>
    <row r="86" spans="1:12" ht="18" customHeight="1">
      <c r="A86" s="94" t="s">
        <v>629</v>
      </c>
      <c r="B86" s="56" t="s">
        <v>3</v>
      </c>
      <c r="C86" s="105" t="s">
        <v>6</v>
      </c>
      <c r="D86" s="168" t="s">
        <v>630</v>
      </c>
      <c r="E86" s="163"/>
      <c r="F86" s="163"/>
      <c r="G86" s="164"/>
      <c r="H86" s="54">
        <v>508000</v>
      </c>
      <c r="I86" s="55">
        <v>508000</v>
      </c>
      <c r="J86" s="64">
        <v>0</v>
      </c>
      <c r="K86" s="44" t="str">
        <f t="shared" si="1"/>
        <v>70020705000130000150</v>
      </c>
      <c r="L86" s="36" t="s">
        <v>631</v>
      </c>
    </row>
    <row r="87" spans="1:12" s="34" customFormat="1" ht="24" customHeight="1">
      <c r="A87" s="109" t="s">
        <v>632</v>
      </c>
      <c r="B87" s="57" t="s">
        <v>3</v>
      </c>
      <c r="C87" s="99" t="s">
        <v>6</v>
      </c>
      <c r="D87" s="178" t="s">
        <v>633</v>
      </c>
      <c r="E87" s="130"/>
      <c r="F87" s="130"/>
      <c r="G87" s="131"/>
      <c r="H87" s="58">
        <v>108000</v>
      </c>
      <c r="I87" s="59">
        <v>108000</v>
      </c>
      <c r="J87" s="65">
        <f>IF(IF(H87="",0,H87)=0,0,(IF(H87&gt;0,IF(I87&gt;H87,0,H87-I87),IF(I87&gt;H87,H87-I87,0))))</f>
        <v>0</v>
      </c>
      <c r="K87" s="45" t="str">
        <f t="shared" si="1"/>
        <v>70020705020130000150</v>
      </c>
      <c r="L87" s="33" t="str">
        <f>C87&amp;D87&amp;G87</f>
        <v>70020705020130000150</v>
      </c>
    </row>
    <row r="88" spans="1:12" s="34" customFormat="1" ht="18.75" customHeight="1">
      <c r="A88" s="109" t="s">
        <v>629</v>
      </c>
      <c r="B88" s="57" t="s">
        <v>3</v>
      </c>
      <c r="C88" s="99" t="s">
        <v>6</v>
      </c>
      <c r="D88" s="178" t="s">
        <v>634</v>
      </c>
      <c r="E88" s="130"/>
      <c r="F88" s="130"/>
      <c r="G88" s="131"/>
      <c r="H88" s="58">
        <v>400000</v>
      </c>
      <c r="I88" s="59">
        <v>400000</v>
      </c>
      <c r="J88" s="65">
        <f>IF(IF(H88="",0,H88)=0,0,(IF(H88&gt;0,IF(I88&gt;H88,0,H88-I88),IF(I88&gt;H88,H88-I88,0))))</f>
        <v>0</v>
      </c>
      <c r="K88" s="45" t="str">
        <f t="shared" si="1"/>
        <v>70020705030130000150</v>
      </c>
      <c r="L88" s="33" t="str">
        <f>C88&amp;D88&amp;G88</f>
        <v>70020705030130000150</v>
      </c>
    </row>
    <row r="89" spans="1:11" ht="3.75" customHeight="1" hidden="1" thickBot="1">
      <c r="A89" s="11"/>
      <c r="B89" s="20"/>
      <c r="C89" s="12"/>
      <c r="D89" s="21"/>
      <c r="E89" s="21"/>
      <c r="F89" s="21"/>
      <c r="G89" s="21"/>
      <c r="H89" s="25"/>
      <c r="I89" s="26"/>
      <c r="J89" s="29"/>
      <c r="K89" s="42"/>
    </row>
    <row r="90" spans="1:11" ht="12.75">
      <c r="A90" s="13"/>
      <c r="B90" s="14"/>
      <c r="C90" s="15"/>
      <c r="D90" s="15"/>
      <c r="E90" s="15"/>
      <c r="F90" s="15"/>
      <c r="G90" s="15"/>
      <c r="H90" s="16"/>
      <c r="I90" s="16"/>
      <c r="J90" s="15"/>
      <c r="K90" s="15"/>
    </row>
    <row r="91" spans="1:11" ht="12.75" customHeight="1">
      <c r="A91" s="135" t="s">
        <v>18</v>
      </c>
      <c r="B91" s="135"/>
      <c r="C91" s="135"/>
      <c r="D91" s="135"/>
      <c r="E91" s="135"/>
      <c r="F91" s="135"/>
      <c r="G91" s="135"/>
      <c r="H91" s="135"/>
      <c r="I91" s="135"/>
      <c r="J91" s="135"/>
      <c r="K91" s="39"/>
    </row>
    <row r="92" spans="1:11" ht="12.75" hidden="1">
      <c r="A92" s="5"/>
      <c r="B92" s="5"/>
      <c r="C92" s="6"/>
      <c r="D92" s="6"/>
      <c r="E92" s="6"/>
      <c r="F92" s="6"/>
      <c r="G92" s="6"/>
      <c r="H92" s="7"/>
      <c r="I92" s="7"/>
      <c r="J92" s="24" t="s">
        <v>16</v>
      </c>
      <c r="K92" s="24"/>
    </row>
    <row r="93" spans="1:11" ht="12.75" customHeight="1">
      <c r="A93" s="136" t="s">
        <v>31</v>
      </c>
      <c r="B93" s="136" t="s">
        <v>32</v>
      </c>
      <c r="C93" s="138" t="s">
        <v>36</v>
      </c>
      <c r="D93" s="139"/>
      <c r="E93" s="139"/>
      <c r="F93" s="139"/>
      <c r="G93" s="140"/>
      <c r="H93" s="136" t="s">
        <v>34</v>
      </c>
      <c r="I93" s="124" t="s">
        <v>637</v>
      </c>
      <c r="J93" s="136" t="s">
        <v>35</v>
      </c>
      <c r="K93" s="40"/>
    </row>
    <row r="94" spans="1:11" ht="12.75">
      <c r="A94" s="122"/>
      <c r="B94" s="122"/>
      <c r="C94" s="141"/>
      <c r="D94" s="142"/>
      <c r="E94" s="142"/>
      <c r="F94" s="142"/>
      <c r="G94" s="143"/>
      <c r="H94" s="122"/>
      <c r="I94" s="121"/>
      <c r="J94" s="122"/>
      <c r="K94" s="40"/>
    </row>
    <row r="95" spans="1:11" ht="12.75">
      <c r="A95" s="123"/>
      <c r="B95" s="123"/>
      <c r="C95" s="144"/>
      <c r="D95" s="145"/>
      <c r="E95" s="145"/>
      <c r="F95" s="145"/>
      <c r="G95" s="146"/>
      <c r="H95" s="123"/>
      <c r="I95" s="137"/>
      <c r="J95" s="123"/>
      <c r="K95" s="40"/>
    </row>
    <row r="96" spans="1:11" ht="13.5" thickBot="1">
      <c r="A96" s="32">
        <v>1</v>
      </c>
      <c r="B96" s="9">
        <v>2</v>
      </c>
      <c r="C96" s="159">
        <v>3</v>
      </c>
      <c r="D96" s="160"/>
      <c r="E96" s="160"/>
      <c r="F96" s="160"/>
      <c r="G96" s="161"/>
      <c r="H96" s="10" t="s">
        <v>0</v>
      </c>
      <c r="I96" s="10" t="s">
        <v>19</v>
      </c>
      <c r="J96" s="10" t="s">
        <v>20</v>
      </c>
      <c r="K96" s="41"/>
    </row>
    <row r="97" spans="1:10" ht="14.25">
      <c r="A97" s="101" t="s">
        <v>2</v>
      </c>
      <c r="B97" s="102" t="s">
        <v>4</v>
      </c>
      <c r="C97" s="165" t="s">
        <v>14</v>
      </c>
      <c r="D97" s="166"/>
      <c r="E97" s="166"/>
      <c r="F97" s="166"/>
      <c r="G97" s="167"/>
      <c r="H97" s="54">
        <v>34469722.27</v>
      </c>
      <c r="I97" s="54">
        <v>11149495.79</v>
      </c>
      <c r="J97" s="60">
        <v>23320226.48</v>
      </c>
    </row>
    <row r="98" spans="1:10" ht="12.75" customHeight="1">
      <c r="A98" s="103" t="s">
        <v>1</v>
      </c>
      <c r="B98" s="104"/>
      <c r="C98" s="162"/>
      <c r="D98" s="163"/>
      <c r="E98" s="163"/>
      <c r="F98" s="163"/>
      <c r="G98" s="164"/>
      <c r="H98" s="61"/>
      <c r="I98" s="62"/>
      <c r="J98" s="63"/>
    </row>
    <row r="99" spans="1:12" ht="14.25">
      <c r="A99" s="94">
        <v>700</v>
      </c>
      <c r="B99" s="107" t="s">
        <v>4</v>
      </c>
      <c r="C99" s="105" t="s">
        <v>6</v>
      </c>
      <c r="D99" s="108" t="s">
        <v>79</v>
      </c>
      <c r="E99" s="168" t="s">
        <v>77</v>
      </c>
      <c r="F99" s="169"/>
      <c r="G99" s="106" t="s">
        <v>78</v>
      </c>
      <c r="H99" s="54">
        <v>34399722.27</v>
      </c>
      <c r="I99" s="55">
        <v>11149495.79</v>
      </c>
      <c r="J99" s="64">
        <v>23250226.48</v>
      </c>
      <c r="K99" s="44" t="str">
        <f aca="true" t="shared" si="2" ref="K99:K162">C99&amp;D99&amp;E99&amp;F99&amp;G99</f>
        <v>70000000000000000000</v>
      </c>
      <c r="L99" s="37" t="s">
        <v>76</v>
      </c>
    </row>
    <row r="100" spans="1:12" ht="14.25">
      <c r="A100" s="94" t="s">
        <v>80</v>
      </c>
      <c r="B100" s="107" t="s">
        <v>4</v>
      </c>
      <c r="C100" s="105" t="s">
        <v>6</v>
      </c>
      <c r="D100" s="108" t="s">
        <v>82</v>
      </c>
      <c r="E100" s="168" t="s">
        <v>77</v>
      </c>
      <c r="F100" s="169"/>
      <c r="G100" s="106" t="s">
        <v>78</v>
      </c>
      <c r="H100" s="54">
        <v>1628856</v>
      </c>
      <c r="I100" s="55">
        <v>525166.61</v>
      </c>
      <c r="J100" s="64">
        <v>1103689.39</v>
      </c>
      <c r="K100" s="44" t="str">
        <f t="shared" si="2"/>
        <v>70001000000000000000</v>
      </c>
      <c r="L100" s="37" t="s">
        <v>81</v>
      </c>
    </row>
    <row r="101" spans="1:12" ht="30" customHeight="1">
      <c r="A101" s="94" t="s">
        <v>83</v>
      </c>
      <c r="B101" s="107" t="s">
        <v>4</v>
      </c>
      <c r="C101" s="105" t="s">
        <v>6</v>
      </c>
      <c r="D101" s="108" t="s">
        <v>85</v>
      </c>
      <c r="E101" s="168" t="s">
        <v>77</v>
      </c>
      <c r="F101" s="169"/>
      <c r="G101" s="106" t="s">
        <v>78</v>
      </c>
      <c r="H101" s="54">
        <v>11000</v>
      </c>
      <c r="I101" s="55">
        <v>500</v>
      </c>
      <c r="J101" s="64">
        <v>10500</v>
      </c>
      <c r="K101" s="44" t="str">
        <f t="shared" si="2"/>
        <v>70001030000000000000</v>
      </c>
      <c r="L101" s="37" t="s">
        <v>84</v>
      </c>
    </row>
    <row r="102" spans="1:12" ht="27" customHeight="1">
      <c r="A102" s="94" t="s">
        <v>86</v>
      </c>
      <c r="B102" s="107" t="s">
        <v>4</v>
      </c>
      <c r="C102" s="105" t="s">
        <v>6</v>
      </c>
      <c r="D102" s="108" t="s">
        <v>85</v>
      </c>
      <c r="E102" s="168" t="s">
        <v>88</v>
      </c>
      <c r="F102" s="169"/>
      <c r="G102" s="106" t="s">
        <v>78</v>
      </c>
      <c r="H102" s="54">
        <v>11000</v>
      </c>
      <c r="I102" s="55">
        <v>500</v>
      </c>
      <c r="J102" s="64">
        <v>10500</v>
      </c>
      <c r="K102" s="44" t="str">
        <f t="shared" si="2"/>
        <v>70001034100000000000</v>
      </c>
      <c r="L102" s="37" t="s">
        <v>87</v>
      </c>
    </row>
    <row r="103" spans="1:12" ht="50.25" customHeight="1">
      <c r="A103" s="94" t="s">
        <v>89</v>
      </c>
      <c r="B103" s="107" t="s">
        <v>4</v>
      </c>
      <c r="C103" s="105" t="s">
        <v>6</v>
      </c>
      <c r="D103" s="108" t="s">
        <v>85</v>
      </c>
      <c r="E103" s="168" t="s">
        <v>91</v>
      </c>
      <c r="F103" s="169"/>
      <c r="G103" s="106" t="s">
        <v>78</v>
      </c>
      <c r="H103" s="54">
        <v>11000</v>
      </c>
      <c r="I103" s="55">
        <v>500</v>
      </c>
      <c r="J103" s="64">
        <v>10500</v>
      </c>
      <c r="K103" s="44" t="str">
        <f t="shared" si="2"/>
        <v>70001034100011000000</v>
      </c>
      <c r="L103" s="37" t="s">
        <v>90</v>
      </c>
    </row>
    <row r="104" spans="1:12" ht="24">
      <c r="A104" s="94" t="s">
        <v>92</v>
      </c>
      <c r="B104" s="107" t="s">
        <v>4</v>
      </c>
      <c r="C104" s="105" t="s">
        <v>6</v>
      </c>
      <c r="D104" s="108" t="s">
        <v>85</v>
      </c>
      <c r="E104" s="168" t="s">
        <v>91</v>
      </c>
      <c r="F104" s="169"/>
      <c r="G104" s="106" t="s">
        <v>4</v>
      </c>
      <c r="H104" s="54">
        <v>11000</v>
      </c>
      <c r="I104" s="55">
        <v>500</v>
      </c>
      <c r="J104" s="64">
        <v>10500</v>
      </c>
      <c r="K104" s="44" t="str">
        <f t="shared" si="2"/>
        <v>70001034100011000200</v>
      </c>
      <c r="L104" s="37" t="s">
        <v>93</v>
      </c>
    </row>
    <row r="105" spans="1:12" ht="24">
      <c r="A105" s="94" t="s">
        <v>94</v>
      </c>
      <c r="B105" s="107" t="s">
        <v>4</v>
      </c>
      <c r="C105" s="105" t="s">
        <v>6</v>
      </c>
      <c r="D105" s="108" t="s">
        <v>85</v>
      </c>
      <c r="E105" s="168" t="s">
        <v>91</v>
      </c>
      <c r="F105" s="169"/>
      <c r="G105" s="106" t="s">
        <v>96</v>
      </c>
      <c r="H105" s="54">
        <v>11000</v>
      </c>
      <c r="I105" s="55">
        <v>500</v>
      </c>
      <c r="J105" s="64">
        <v>10500</v>
      </c>
      <c r="K105" s="44" t="str">
        <f t="shared" si="2"/>
        <v>70001034100011000240</v>
      </c>
      <c r="L105" s="37" t="s">
        <v>95</v>
      </c>
    </row>
    <row r="106" spans="1:12" s="34" customFormat="1" ht="14.25">
      <c r="A106" s="109" t="s">
        <v>97</v>
      </c>
      <c r="B106" s="110" t="s">
        <v>4</v>
      </c>
      <c r="C106" s="99" t="s">
        <v>6</v>
      </c>
      <c r="D106" s="111" t="s">
        <v>85</v>
      </c>
      <c r="E106" s="178" t="s">
        <v>91</v>
      </c>
      <c r="F106" s="179"/>
      <c r="G106" s="112" t="s">
        <v>98</v>
      </c>
      <c r="H106" s="58">
        <v>11000</v>
      </c>
      <c r="I106" s="59">
        <v>500</v>
      </c>
      <c r="J106" s="65">
        <f>IF(IF(H106="",0,H106)=0,0,(IF(H106&gt;0,IF(I106&gt;H106,0,H106-I106),IF(I106&gt;H106,H106-I106,0))))</f>
        <v>10500</v>
      </c>
      <c r="K106" s="44" t="str">
        <f t="shared" si="2"/>
        <v>70001034100011000244</v>
      </c>
      <c r="L106" s="33" t="str">
        <f>C106&amp;D106&amp;E106&amp;F106&amp;G106</f>
        <v>70001034100011000244</v>
      </c>
    </row>
    <row r="107" spans="1:12" ht="36">
      <c r="A107" s="94" t="s">
        <v>99</v>
      </c>
      <c r="B107" s="107" t="s">
        <v>4</v>
      </c>
      <c r="C107" s="105" t="s">
        <v>6</v>
      </c>
      <c r="D107" s="108" t="s">
        <v>101</v>
      </c>
      <c r="E107" s="168" t="s">
        <v>77</v>
      </c>
      <c r="F107" s="169"/>
      <c r="G107" s="106" t="s">
        <v>78</v>
      </c>
      <c r="H107" s="54">
        <v>210880</v>
      </c>
      <c r="I107" s="55">
        <v>158160</v>
      </c>
      <c r="J107" s="64">
        <v>52720</v>
      </c>
      <c r="K107" s="44" t="str">
        <f t="shared" si="2"/>
        <v>70001040000000000000</v>
      </c>
      <c r="L107" s="37" t="s">
        <v>100</v>
      </c>
    </row>
    <row r="108" spans="1:12" ht="14.25">
      <c r="A108" s="94" t="s">
        <v>102</v>
      </c>
      <c r="B108" s="107" t="s">
        <v>4</v>
      </c>
      <c r="C108" s="105" t="s">
        <v>6</v>
      </c>
      <c r="D108" s="108" t="s">
        <v>101</v>
      </c>
      <c r="E108" s="168" t="s">
        <v>104</v>
      </c>
      <c r="F108" s="169"/>
      <c r="G108" s="106" t="s">
        <v>78</v>
      </c>
      <c r="H108" s="54">
        <v>210880</v>
      </c>
      <c r="I108" s="55">
        <v>158160</v>
      </c>
      <c r="J108" s="64">
        <v>52720</v>
      </c>
      <c r="K108" s="44" t="str">
        <f t="shared" si="2"/>
        <v>70001048100000000000</v>
      </c>
      <c r="L108" s="37" t="s">
        <v>103</v>
      </c>
    </row>
    <row r="109" spans="1:12" ht="38.25" customHeight="1">
      <c r="A109" s="94" t="s">
        <v>105</v>
      </c>
      <c r="B109" s="107" t="s">
        <v>4</v>
      </c>
      <c r="C109" s="105" t="s">
        <v>6</v>
      </c>
      <c r="D109" s="108" t="s">
        <v>101</v>
      </c>
      <c r="E109" s="168" t="s">
        <v>107</v>
      </c>
      <c r="F109" s="169"/>
      <c r="G109" s="106" t="s">
        <v>78</v>
      </c>
      <c r="H109" s="54">
        <v>210880</v>
      </c>
      <c r="I109" s="55">
        <v>158160</v>
      </c>
      <c r="J109" s="64">
        <v>52720</v>
      </c>
      <c r="K109" s="44" t="str">
        <f t="shared" si="2"/>
        <v>70001048100002000000</v>
      </c>
      <c r="L109" s="37" t="s">
        <v>106</v>
      </c>
    </row>
    <row r="110" spans="1:12" ht="14.25">
      <c r="A110" s="94" t="s">
        <v>108</v>
      </c>
      <c r="B110" s="107" t="s">
        <v>4</v>
      </c>
      <c r="C110" s="105" t="s">
        <v>6</v>
      </c>
      <c r="D110" s="108" t="s">
        <v>101</v>
      </c>
      <c r="E110" s="168" t="s">
        <v>107</v>
      </c>
      <c r="F110" s="169"/>
      <c r="G110" s="106" t="s">
        <v>5</v>
      </c>
      <c r="H110" s="54">
        <v>210880</v>
      </c>
      <c r="I110" s="55">
        <v>158160</v>
      </c>
      <c r="J110" s="64">
        <v>52720</v>
      </c>
      <c r="K110" s="44" t="str">
        <f t="shared" si="2"/>
        <v>70001048100002000500</v>
      </c>
      <c r="L110" s="37" t="s">
        <v>109</v>
      </c>
    </row>
    <row r="111" spans="1:12" s="34" customFormat="1" ht="14.25">
      <c r="A111" s="109" t="s">
        <v>110</v>
      </c>
      <c r="B111" s="110" t="s">
        <v>4</v>
      </c>
      <c r="C111" s="99" t="s">
        <v>6</v>
      </c>
      <c r="D111" s="111" t="s">
        <v>101</v>
      </c>
      <c r="E111" s="178" t="s">
        <v>107</v>
      </c>
      <c r="F111" s="179"/>
      <c r="G111" s="112" t="s">
        <v>111</v>
      </c>
      <c r="H111" s="58">
        <v>210880</v>
      </c>
      <c r="I111" s="59">
        <v>158160</v>
      </c>
      <c r="J111" s="65">
        <f>IF(IF(H111="",0,H111)=0,0,(IF(H111&gt;0,IF(I111&gt;H111,0,H111-I111),IF(I111&gt;H111,H111-I111,0))))</f>
        <v>52720</v>
      </c>
      <c r="K111" s="44" t="str">
        <f t="shared" si="2"/>
        <v>70001048100002000540</v>
      </c>
      <c r="L111" s="33" t="str">
        <f>C111&amp;D111&amp;E111&amp;F111&amp;G111</f>
        <v>70001048100002000540</v>
      </c>
    </row>
    <row r="112" spans="1:12" ht="14.25">
      <c r="A112" s="94" t="s">
        <v>112</v>
      </c>
      <c r="B112" s="107" t="s">
        <v>4</v>
      </c>
      <c r="C112" s="105" t="s">
        <v>6</v>
      </c>
      <c r="D112" s="108" t="s">
        <v>114</v>
      </c>
      <c r="E112" s="168" t="s">
        <v>77</v>
      </c>
      <c r="F112" s="169"/>
      <c r="G112" s="106" t="s">
        <v>78</v>
      </c>
      <c r="H112" s="54">
        <v>296000</v>
      </c>
      <c r="I112" s="55">
        <v>296000</v>
      </c>
      <c r="J112" s="64">
        <v>0</v>
      </c>
      <c r="K112" s="44" t="str">
        <f t="shared" si="2"/>
        <v>70001070000000000000</v>
      </c>
      <c r="L112" s="37" t="s">
        <v>113</v>
      </c>
    </row>
    <row r="113" spans="1:12" ht="14.25">
      <c r="A113" s="94" t="s">
        <v>102</v>
      </c>
      <c r="B113" s="107" t="s">
        <v>4</v>
      </c>
      <c r="C113" s="105" t="s">
        <v>6</v>
      </c>
      <c r="D113" s="108" t="s">
        <v>114</v>
      </c>
      <c r="E113" s="168" t="s">
        <v>104</v>
      </c>
      <c r="F113" s="169"/>
      <c r="G113" s="106" t="s">
        <v>78</v>
      </c>
      <c r="H113" s="54">
        <v>296000</v>
      </c>
      <c r="I113" s="55">
        <v>296000</v>
      </c>
      <c r="J113" s="64">
        <v>0</v>
      </c>
      <c r="K113" s="44" t="str">
        <f t="shared" si="2"/>
        <v>70001078100000000000</v>
      </c>
      <c r="L113" s="37" t="s">
        <v>115</v>
      </c>
    </row>
    <row r="114" spans="1:12" ht="14.25">
      <c r="A114" s="94" t="s">
        <v>116</v>
      </c>
      <c r="B114" s="107" t="s">
        <v>4</v>
      </c>
      <c r="C114" s="105" t="s">
        <v>6</v>
      </c>
      <c r="D114" s="108" t="s">
        <v>114</v>
      </c>
      <c r="E114" s="168" t="s">
        <v>118</v>
      </c>
      <c r="F114" s="169"/>
      <c r="G114" s="106" t="s">
        <v>78</v>
      </c>
      <c r="H114" s="54">
        <v>296000</v>
      </c>
      <c r="I114" s="55">
        <v>296000</v>
      </c>
      <c r="J114" s="64">
        <v>0</v>
      </c>
      <c r="K114" s="44" t="str">
        <f t="shared" si="2"/>
        <v>70001078100003000000</v>
      </c>
      <c r="L114" s="37" t="s">
        <v>117</v>
      </c>
    </row>
    <row r="115" spans="1:12" ht="14.25">
      <c r="A115" s="94" t="s">
        <v>119</v>
      </c>
      <c r="B115" s="107" t="s">
        <v>4</v>
      </c>
      <c r="C115" s="105" t="s">
        <v>6</v>
      </c>
      <c r="D115" s="108" t="s">
        <v>114</v>
      </c>
      <c r="E115" s="168" t="s">
        <v>118</v>
      </c>
      <c r="F115" s="169"/>
      <c r="G115" s="106" t="s">
        <v>121</v>
      </c>
      <c r="H115" s="54">
        <v>296000</v>
      </c>
      <c r="I115" s="55">
        <v>296000</v>
      </c>
      <c r="J115" s="64">
        <v>0</v>
      </c>
      <c r="K115" s="44" t="str">
        <f t="shared" si="2"/>
        <v>70001078100003000800</v>
      </c>
      <c r="L115" s="37" t="s">
        <v>120</v>
      </c>
    </row>
    <row r="116" spans="1:12" s="34" customFormat="1" ht="14.25">
      <c r="A116" s="109" t="s">
        <v>122</v>
      </c>
      <c r="B116" s="110" t="s">
        <v>4</v>
      </c>
      <c r="C116" s="99" t="s">
        <v>6</v>
      </c>
      <c r="D116" s="111" t="s">
        <v>114</v>
      </c>
      <c r="E116" s="178" t="s">
        <v>118</v>
      </c>
      <c r="F116" s="179"/>
      <c r="G116" s="112" t="s">
        <v>123</v>
      </c>
      <c r="H116" s="58">
        <v>296000</v>
      </c>
      <c r="I116" s="59">
        <v>296000</v>
      </c>
      <c r="J116" s="65">
        <f>IF(IF(H116="",0,H116)=0,0,(IF(H116&gt;0,IF(I116&gt;H116,0,H116-I116),IF(I116&gt;H116,H116-I116,0))))</f>
        <v>0</v>
      </c>
      <c r="K116" s="44" t="str">
        <f t="shared" si="2"/>
        <v>70001078100003000880</v>
      </c>
      <c r="L116" s="33" t="str">
        <f>C116&amp;D116&amp;E116&amp;F116&amp;G116</f>
        <v>70001078100003000880</v>
      </c>
    </row>
    <row r="117" spans="1:12" ht="14.25">
      <c r="A117" s="94" t="s">
        <v>124</v>
      </c>
      <c r="B117" s="107" t="s">
        <v>4</v>
      </c>
      <c r="C117" s="105" t="s">
        <v>6</v>
      </c>
      <c r="D117" s="108" t="s">
        <v>126</v>
      </c>
      <c r="E117" s="168" t="s">
        <v>77</v>
      </c>
      <c r="F117" s="169"/>
      <c r="G117" s="106" t="s">
        <v>78</v>
      </c>
      <c r="H117" s="54">
        <v>660000</v>
      </c>
      <c r="I117" s="55">
        <v>0</v>
      </c>
      <c r="J117" s="64">
        <v>660000</v>
      </c>
      <c r="K117" s="44" t="str">
        <f t="shared" si="2"/>
        <v>70001110000000000000</v>
      </c>
      <c r="L117" s="37" t="s">
        <v>125</v>
      </c>
    </row>
    <row r="118" spans="1:12" ht="14.25">
      <c r="A118" s="94" t="s">
        <v>102</v>
      </c>
      <c r="B118" s="107" t="s">
        <v>4</v>
      </c>
      <c r="C118" s="105" t="s">
        <v>6</v>
      </c>
      <c r="D118" s="108" t="s">
        <v>126</v>
      </c>
      <c r="E118" s="168" t="s">
        <v>104</v>
      </c>
      <c r="F118" s="169"/>
      <c r="G118" s="106" t="s">
        <v>78</v>
      </c>
      <c r="H118" s="54">
        <v>660000</v>
      </c>
      <c r="I118" s="55">
        <v>0</v>
      </c>
      <c r="J118" s="64">
        <v>660000</v>
      </c>
      <c r="K118" s="44" t="str">
        <f t="shared" si="2"/>
        <v>70001118100000000000</v>
      </c>
      <c r="L118" s="37" t="s">
        <v>127</v>
      </c>
    </row>
    <row r="119" spans="1:12" ht="14.25">
      <c r="A119" s="94" t="s">
        <v>128</v>
      </c>
      <c r="B119" s="107" t="s">
        <v>4</v>
      </c>
      <c r="C119" s="105" t="s">
        <v>6</v>
      </c>
      <c r="D119" s="108" t="s">
        <v>126</v>
      </c>
      <c r="E119" s="168" t="s">
        <v>130</v>
      </c>
      <c r="F119" s="169"/>
      <c r="G119" s="106" t="s">
        <v>78</v>
      </c>
      <c r="H119" s="54">
        <v>660000</v>
      </c>
      <c r="I119" s="55">
        <v>0</v>
      </c>
      <c r="J119" s="64">
        <v>660000</v>
      </c>
      <c r="K119" s="44" t="str">
        <f t="shared" si="2"/>
        <v>70001118100004000000</v>
      </c>
      <c r="L119" s="37" t="s">
        <v>129</v>
      </c>
    </row>
    <row r="120" spans="1:12" ht="14.25">
      <c r="A120" s="94" t="s">
        <v>119</v>
      </c>
      <c r="B120" s="107" t="s">
        <v>4</v>
      </c>
      <c r="C120" s="105" t="s">
        <v>6</v>
      </c>
      <c r="D120" s="108" t="s">
        <v>126</v>
      </c>
      <c r="E120" s="168" t="s">
        <v>130</v>
      </c>
      <c r="F120" s="169"/>
      <c r="G120" s="106" t="s">
        <v>121</v>
      </c>
      <c r="H120" s="54">
        <v>660000</v>
      </c>
      <c r="I120" s="55">
        <v>0</v>
      </c>
      <c r="J120" s="64">
        <v>660000</v>
      </c>
      <c r="K120" s="44" t="str">
        <f t="shared" si="2"/>
        <v>70001118100004000800</v>
      </c>
      <c r="L120" s="37" t="s">
        <v>131</v>
      </c>
    </row>
    <row r="121" spans="1:12" s="34" customFormat="1" ht="14.25">
      <c r="A121" s="109" t="s">
        <v>132</v>
      </c>
      <c r="B121" s="110" t="s">
        <v>4</v>
      </c>
      <c r="C121" s="99" t="s">
        <v>6</v>
      </c>
      <c r="D121" s="111" t="s">
        <v>126</v>
      </c>
      <c r="E121" s="178" t="s">
        <v>130</v>
      </c>
      <c r="F121" s="179"/>
      <c r="G121" s="112" t="s">
        <v>133</v>
      </c>
      <c r="H121" s="58">
        <v>660000</v>
      </c>
      <c r="I121" s="59">
        <v>0</v>
      </c>
      <c r="J121" s="65">
        <f>IF(IF(H121="",0,H121)=0,0,(IF(H121&gt;0,IF(I121&gt;H121,0,H121-I121),IF(I121&gt;H121,H121-I121,0))))</f>
        <v>660000</v>
      </c>
      <c r="K121" s="44" t="str">
        <f t="shared" si="2"/>
        <v>70001118100004000870</v>
      </c>
      <c r="L121" s="33" t="str">
        <f>C121&amp;D121&amp;E121&amp;F121&amp;G121</f>
        <v>70001118100004000870</v>
      </c>
    </row>
    <row r="122" spans="1:12" ht="14.25">
      <c r="A122" s="94" t="s">
        <v>134</v>
      </c>
      <c r="B122" s="107" t="s">
        <v>4</v>
      </c>
      <c r="C122" s="105" t="s">
        <v>6</v>
      </c>
      <c r="D122" s="108" t="s">
        <v>136</v>
      </c>
      <c r="E122" s="168" t="s">
        <v>77</v>
      </c>
      <c r="F122" s="169"/>
      <c r="G122" s="106" t="s">
        <v>78</v>
      </c>
      <c r="H122" s="54">
        <v>450976</v>
      </c>
      <c r="I122" s="55">
        <v>70506.61</v>
      </c>
      <c r="J122" s="64">
        <v>380469.39</v>
      </c>
      <c r="K122" s="44" t="str">
        <f t="shared" si="2"/>
        <v>70001130000000000000</v>
      </c>
      <c r="L122" s="37" t="s">
        <v>135</v>
      </c>
    </row>
    <row r="123" spans="1:12" ht="27.75" customHeight="1">
      <c r="A123" s="94" t="s">
        <v>86</v>
      </c>
      <c r="B123" s="107" t="s">
        <v>4</v>
      </c>
      <c r="C123" s="105" t="s">
        <v>6</v>
      </c>
      <c r="D123" s="108" t="s">
        <v>136</v>
      </c>
      <c r="E123" s="168" t="s">
        <v>88</v>
      </c>
      <c r="F123" s="169"/>
      <c r="G123" s="106" t="s">
        <v>78</v>
      </c>
      <c r="H123" s="54">
        <v>380976</v>
      </c>
      <c r="I123" s="55">
        <v>64210.51</v>
      </c>
      <c r="J123" s="64">
        <v>316765.49</v>
      </c>
      <c r="K123" s="44" t="str">
        <f t="shared" si="2"/>
        <v>70001134100000000000</v>
      </c>
      <c r="L123" s="37" t="s">
        <v>137</v>
      </c>
    </row>
    <row r="124" spans="1:12" ht="14.25">
      <c r="A124" s="94" t="s">
        <v>138</v>
      </c>
      <c r="B124" s="107" t="s">
        <v>4</v>
      </c>
      <c r="C124" s="105" t="s">
        <v>6</v>
      </c>
      <c r="D124" s="108" t="s">
        <v>136</v>
      </c>
      <c r="E124" s="168" t="s">
        <v>140</v>
      </c>
      <c r="F124" s="169"/>
      <c r="G124" s="106" t="s">
        <v>78</v>
      </c>
      <c r="H124" s="54">
        <v>84000</v>
      </c>
      <c r="I124" s="55">
        <v>0</v>
      </c>
      <c r="J124" s="64">
        <v>84000</v>
      </c>
      <c r="K124" s="44" t="str">
        <f t="shared" si="2"/>
        <v>70001134100014000000</v>
      </c>
      <c r="L124" s="37" t="s">
        <v>139</v>
      </c>
    </row>
    <row r="125" spans="1:12" ht="14.25">
      <c r="A125" s="94" t="s">
        <v>141</v>
      </c>
      <c r="B125" s="107" t="s">
        <v>4</v>
      </c>
      <c r="C125" s="105" t="s">
        <v>6</v>
      </c>
      <c r="D125" s="108" t="s">
        <v>136</v>
      </c>
      <c r="E125" s="168" t="s">
        <v>140</v>
      </c>
      <c r="F125" s="169"/>
      <c r="G125" s="106" t="s">
        <v>143</v>
      </c>
      <c r="H125" s="54">
        <v>84000</v>
      </c>
      <c r="I125" s="55">
        <v>0</v>
      </c>
      <c r="J125" s="64">
        <v>84000</v>
      </c>
      <c r="K125" s="44" t="str">
        <f t="shared" si="2"/>
        <v>70001134100014000300</v>
      </c>
      <c r="L125" s="37" t="s">
        <v>142</v>
      </c>
    </row>
    <row r="126" spans="1:12" s="34" customFormat="1" ht="14.25">
      <c r="A126" s="109" t="s">
        <v>144</v>
      </c>
      <c r="B126" s="110" t="s">
        <v>4</v>
      </c>
      <c r="C126" s="99" t="s">
        <v>6</v>
      </c>
      <c r="D126" s="111" t="s">
        <v>136</v>
      </c>
      <c r="E126" s="178" t="s">
        <v>140</v>
      </c>
      <c r="F126" s="179"/>
      <c r="G126" s="112" t="s">
        <v>145</v>
      </c>
      <c r="H126" s="58">
        <v>84000</v>
      </c>
      <c r="I126" s="59">
        <v>0</v>
      </c>
      <c r="J126" s="65">
        <f>IF(IF(H126="",0,H126)=0,0,(IF(H126&gt;0,IF(I126&gt;H126,0,H126-I126),IF(I126&gt;H126,H126-I126,0))))</f>
        <v>84000</v>
      </c>
      <c r="K126" s="44" t="str">
        <f t="shared" si="2"/>
        <v>70001134100014000360</v>
      </c>
      <c r="L126" s="33" t="str">
        <f>C126&amp;D126&amp;E126&amp;F126&amp;G126</f>
        <v>70001134100014000360</v>
      </c>
    </row>
    <row r="127" spans="1:12" ht="25.5" customHeight="1">
      <c r="A127" s="94" t="s">
        <v>146</v>
      </c>
      <c r="B127" s="107" t="s">
        <v>4</v>
      </c>
      <c r="C127" s="105" t="s">
        <v>6</v>
      </c>
      <c r="D127" s="108" t="s">
        <v>136</v>
      </c>
      <c r="E127" s="168" t="s">
        <v>148</v>
      </c>
      <c r="F127" s="169"/>
      <c r="G127" s="106" t="s">
        <v>78</v>
      </c>
      <c r="H127" s="54">
        <v>296976</v>
      </c>
      <c r="I127" s="55">
        <v>64210.51</v>
      </c>
      <c r="J127" s="64">
        <v>232765.49</v>
      </c>
      <c r="K127" s="44" t="str">
        <f t="shared" si="2"/>
        <v>70001134100099999000</v>
      </c>
      <c r="L127" s="37" t="s">
        <v>147</v>
      </c>
    </row>
    <row r="128" spans="1:12" ht="24">
      <c r="A128" s="94" t="s">
        <v>92</v>
      </c>
      <c r="B128" s="107" t="s">
        <v>4</v>
      </c>
      <c r="C128" s="105" t="s">
        <v>6</v>
      </c>
      <c r="D128" s="108" t="s">
        <v>136</v>
      </c>
      <c r="E128" s="168" t="s">
        <v>148</v>
      </c>
      <c r="F128" s="169"/>
      <c r="G128" s="106" t="s">
        <v>4</v>
      </c>
      <c r="H128" s="54">
        <v>270000</v>
      </c>
      <c r="I128" s="55">
        <v>43978.51</v>
      </c>
      <c r="J128" s="64">
        <v>226021.49</v>
      </c>
      <c r="K128" s="44" t="str">
        <f t="shared" si="2"/>
        <v>70001134100099999200</v>
      </c>
      <c r="L128" s="37" t="s">
        <v>149</v>
      </c>
    </row>
    <row r="129" spans="1:12" ht="24">
      <c r="A129" s="94" t="s">
        <v>94</v>
      </c>
      <c r="B129" s="107" t="s">
        <v>4</v>
      </c>
      <c r="C129" s="105" t="s">
        <v>6</v>
      </c>
      <c r="D129" s="108" t="s">
        <v>136</v>
      </c>
      <c r="E129" s="168" t="s">
        <v>148</v>
      </c>
      <c r="F129" s="169"/>
      <c r="G129" s="106" t="s">
        <v>96</v>
      </c>
      <c r="H129" s="54">
        <v>270000</v>
      </c>
      <c r="I129" s="55">
        <v>43978.51</v>
      </c>
      <c r="J129" s="64">
        <v>226021.49</v>
      </c>
      <c r="K129" s="44" t="str">
        <f t="shared" si="2"/>
        <v>70001134100099999240</v>
      </c>
      <c r="L129" s="37" t="s">
        <v>150</v>
      </c>
    </row>
    <row r="130" spans="1:12" s="34" customFormat="1" ht="14.25">
      <c r="A130" s="109" t="s">
        <v>97</v>
      </c>
      <c r="B130" s="110" t="s">
        <v>4</v>
      </c>
      <c r="C130" s="99" t="s">
        <v>6</v>
      </c>
      <c r="D130" s="111" t="s">
        <v>136</v>
      </c>
      <c r="E130" s="178" t="s">
        <v>148</v>
      </c>
      <c r="F130" s="179"/>
      <c r="G130" s="112" t="s">
        <v>98</v>
      </c>
      <c r="H130" s="58">
        <v>270000</v>
      </c>
      <c r="I130" s="59">
        <v>43978.51</v>
      </c>
      <c r="J130" s="65">
        <f>IF(IF(H130="",0,H130)=0,0,(IF(H130&gt;0,IF(I130&gt;H130,0,H130-I130),IF(I130&gt;H130,H130-I130,0))))</f>
        <v>226021.49</v>
      </c>
      <c r="K130" s="44" t="str">
        <f t="shared" si="2"/>
        <v>70001134100099999244</v>
      </c>
      <c r="L130" s="33" t="str">
        <f>C130&amp;D130&amp;E130&amp;F130&amp;G130</f>
        <v>70001134100099999244</v>
      </c>
    </row>
    <row r="131" spans="1:12" ht="14.25">
      <c r="A131" s="94" t="s">
        <v>119</v>
      </c>
      <c r="B131" s="107" t="s">
        <v>4</v>
      </c>
      <c r="C131" s="105" t="s">
        <v>6</v>
      </c>
      <c r="D131" s="108" t="s">
        <v>136</v>
      </c>
      <c r="E131" s="168" t="s">
        <v>148</v>
      </c>
      <c r="F131" s="169"/>
      <c r="G131" s="106" t="s">
        <v>121</v>
      </c>
      <c r="H131" s="54">
        <v>26976</v>
      </c>
      <c r="I131" s="55">
        <v>20232</v>
      </c>
      <c r="J131" s="64">
        <v>6744</v>
      </c>
      <c r="K131" s="44" t="str">
        <f t="shared" si="2"/>
        <v>70001134100099999800</v>
      </c>
      <c r="L131" s="37" t="s">
        <v>151</v>
      </c>
    </row>
    <row r="132" spans="1:12" ht="14.25">
      <c r="A132" s="94" t="s">
        <v>152</v>
      </c>
      <c r="B132" s="107" t="s">
        <v>4</v>
      </c>
      <c r="C132" s="105" t="s">
        <v>6</v>
      </c>
      <c r="D132" s="108" t="s">
        <v>136</v>
      </c>
      <c r="E132" s="168" t="s">
        <v>148</v>
      </c>
      <c r="F132" s="169"/>
      <c r="G132" s="106" t="s">
        <v>154</v>
      </c>
      <c r="H132" s="54">
        <v>26976</v>
      </c>
      <c r="I132" s="55">
        <v>20232</v>
      </c>
      <c r="J132" s="64">
        <v>6744</v>
      </c>
      <c r="K132" s="44" t="str">
        <f t="shared" si="2"/>
        <v>70001134100099999850</v>
      </c>
      <c r="L132" s="37" t="s">
        <v>153</v>
      </c>
    </row>
    <row r="133" spans="1:12" s="34" customFormat="1" ht="14.25">
      <c r="A133" s="109" t="s">
        <v>155</v>
      </c>
      <c r="B133" s="110" t="s">
        <v>4</v>
      </c>
      <c r="C133" s="99" t="s">
        <v>6</v>
      </c>
      <c r="D133" s="111" t="s">
        <v>136</v>
      </c>
      <c r="E133" s="178" t="s">
        <v>148</v>
      </c>
      <c r="F133" s="179"/>
      <c r="G133" s="112" t="s">
        <v>156</v>
      </c>
      <c r="H133" s="58">
        <v>26976</v>
      </c>
      <c r="I133" s="59">
        <v>20232</v>
      </c>
      <c r="J133" s="65">
        <f>IF(IF(H133="",0,H133)=0,0,(IF(H133&gt;0,IF(I133&gt;H133,0,H133-I133),IF(I133&gt;H133,H133-I133,0))))</f>
        <v>6744</v>
      </c>
      <c r="K133" s="44" t="str">
        <f t="shared" si="2"/>
        <v>70001134100099999853</v>
      </c>
      <c r="L133" s="33" t="str">
        <f>C133&amp;D133&amp;E133&amp;F133&amp;G133</f>
        <v>70001134100099999853</v>
      </c>
    </row>
    <row r="134" spans="1:12" ht="24">
      <c r="A134" s="94" t="s">
        <v>157</v>
      </c>
      <c r="B134" s="107" t="s">
        <v>4</v>
      </c>
      <c r="C134" s="105" t="s">
        <v>6</v>
      </c>
      <c r="D134" s="108" t="s">
        <v>136</v>
      </c>
      <c r="E134" s="168" t="s">
        <v>159</v>
      </c>
      <c r="F134" s="169"/>
      <c r="G134" s="106" t="s">
        <v>78</v>
      </c>
      <c r="H134" s="54">
        <v>70000</v>
      </c>
      <c r="I134" s="55">
        <v>6296.1</v>
      </c>
      <c r="J134" s="64">
        <v>63703.9</v>
      </c>
      <c r="K134" s="44" t="str">
        <f t="shared" si="2"/>
        <v>70001134500000000000</v>
      </c>
      <c r="L134" s="37" t="s">
        <v>158</v>
      </c>
    </row>
    <row r="135" spans="1:12" ht="27.75" customHeight="1">
      <c r="A135" s="94" t="s">
        <v>160</v>
      </c>
      <c r="B135" s="107" t="s">
        <v>4</v>
      </c>
      <c r="C135" s="105" t="s">
        <v>6</v>
      </c>
      <c r="D135" s="108" t="s">
        <v>136</v>
      </c>
      <c r="E135" s="168" t="s">
        <v>162</v>
      </c>
      <c r="F135" s="169"/>
      <c r="G135" s="106" t="s">
        <v>78</v>
      </c>
      <c r="H135" s="54">
        <v>70000</v>
      </c>
      <c r="I135" s="55">
        <v>6296.1</v>
      </c>
      <c r="J135" s="64">
        <v>63703.9</v>
      </c>
      <c r="K135" s="44" t="str">
        <f t="shared" si="2"/>
        <v>70001134500099999000</v>
      </c>
      <c r="L135" s="37" t="s">
        <v>161</v>
      </c>
    </row>
    <row r="136" spans="1:12" ht="14.25">
      <c r="A136" s="94" t="s">
        <v>119</v>
      </c>
      <c r="B136" s="107" t="s">
        <v>4</v>
      </c>
      <c r="C136" s="105" t="s">
        <v>6</v>
      </c>
      <c r="D136" s="108" t="s">
        <v>136</v>
      </c>
      <c r="E136" s="168" t="s">
        <v>162</v>
      </c>
      <c r="F136" s="169"/>
      <c r="G136" s="106" t="s">
        <v>121</v>
      </c>
      <c r="H136" s="54">
        <v>70000</v>
      </c>
      <c r="I136" s="55">
        <v>6296.1</v>
      </c>
      <c r="J136" s="64">
        <v>63703.9</v>
      </c>
      <c r="K136" s="44" t="str">
        <f t="shared" si="2"/>
        <v>70001134500099999800</v>
      </c>
      <c r="L136" s="37" t="s">
        <v>163</v>
      </c>
    </row>
    <row r="137" spans="1:12" ht="38.25" customHeight="1">
      <c r="A137" s="94" t="s">
        <v>164</v>
      </c>
      <c r="B137" s="107" t="s">
        <v>4</v>
      </c>
      <c r="C137" s="105" t="s">
        <v>6</v>
      </c>
      <c r="D137" s="108" t="s">
        <v>136</v>
      </c>
      <c r="E137" s="168" t="s">
        <v>162</v>
      </c>
      <c r="F137" s="169"/>
      <c r="G137" s="106" t="s">
        <v>166</v>
      </c>
      <c r="H137" s="54">
        <v>70000</v>
      </c>
      <c r="I137" s="55">
        <v>6296.1</v>
      </c>
      <c r="J137" s="64">
        <v>63703.9</v>
      </c>
      <c r="K137" s="44" t="str">
        <f t="shared" si="2"/>
        <v>70001134500099999810</v>
      </c>
      <c r="L137" s="37" t="s">
        <v>165</v>
      </c>
    </row>
    <row r="138" spans="1:12" s="34" customFormat="1" ht="35.25" customHeight="1">
      <c r="A138" s="109" t="s">
        <v>167</v>
      </c>
      <c r="B138" s="110" t="s">
        <v>4</v>
      </c>
      <c r="C138" s="99" t="s">
        <v>6</v>
      </c>
      <c r="D138" s="111" t="s">
        <v>136</v>
      </c>
      <c r="E138" s="178" t="s">
        <v>162</v>
      </c>
      <c r="F138" s="179"/>
      <c r="G138" s="112" t="s">
        <v>168</v>
      </c>
      <c r="H138" s="58">
        <v>70000</v>
      </c>
      <c r="I138" s="59">
        <v>6296.1</v>
      </c>
      <c r="J138" s="65">
        <f>IF(IF(H138="",0,H138)=0,0,(IF(H138&gt;0,IF(I138&gt;H138,0,H138-I138),IF(I138&gt;H138,H138-I138,0))))</f>
        <v>63703.9</v>
      </c>
      <c r="K138" s="44" t="str">
        <f t="shared" si="2"/>
        <v>70001134500099999811</v>
      </c>
      <c r="L138" s="33" t="str">
        <f>C138&amp;D138&amp;E138&amp;F138&amp;G138</f>
        <v>70001134500099999811</v>
      </c>
    </row>
    <row r="139" spans="1:12" ht="18.75" customHeight="1">
      <c r="A139" s="94" t="s">
        <v>169</v>
      </c>
      <c r="B139" s="107" t="s">
        <v>4</v>
      </c>
      <c r="C139" s="105" t="s">
        <v>6</v>
      </c>
      <c r="D139" s="108" t="s">
        <v>171</v>
      </c>
      <c r="E139" s="168" t="s">
        <v>77</v>
      </c>
      <c r="F139" s="169"/>
      <c r="G139" s="106" t="s">
        <v>78</v>
      </c>
      <c r="H139" s="54">
        <v>325000</v>
      </c>
      <c r="I139" s="55">
        <v>50843</v>
      </c>
      <c r="J139" s="64">
        <v>274157</v>
      </c>
      <c r="K139" s="44" t="str">
        <f t="shared" si="2"/>
        <v>70003000000000000000</v>
      </c>
      <c r="L139" s="37" t="s">
        <v>170</v>
      </c>
    </row>
    <row r="140" spans="1:12" ht="24">
      <c r="A140" s="94" t="s">
        <v>172</v>
      </c>
      <c r="B140" s="107" t="s">
        <v>4</v>
      </c>
      <c r="C140" s="105" t="s">
        <v>6</v>
      </c>
      <c r="D140" s="108" t="s">
        <v>174</v>
      </c>
      <c r="E140" s="168" t="s">
        <v>77</v>
      </c>
      <c r="F140" s="169"/>
      <c r="G140" s="106" t="s">
        <v>78</v>
      </c>
      <c r="H140" s="54">
        <v>37000</v>
      </c>
      <c r="I140" s="55">
        <v>32843</v>
      </c>
      <c r="J140" s="64">
        <v>4157</v>
      </c>
      <c r="K140" s="44" t="str">
        <f t="shared" si="2"/>
        <v>70003090000000000000</v>
      </c>
      <c r="L140" s="37" t="s">
        <v>173</v>
      </c>
    </row>
    <row r="141" spans="1:12" ht="36.75" customHeight="1">
      <c r="A141" s="94" t="s">
        <v>175</v>
      </c>
      <c r="B141" s="107" t="s">
        <v>4</v>
      </c>
      <c r="C141" s="105" t="s">
        <v>6</v>
      </c>
      <c r="D141" s="108" t="s">
        <v>174</v>
      </c>
      <c r="E141" s="168" t="s">
        <v>177</v>
      </c>
      <c r="F141" s="169"/>
      <c r="G141" s="106" t="s">
        <v>78</v>
      </c>
      <c r="H141" s="54">
        <v>37000</v>
      </c>
      <c r="I141" s="55">
        <v>32843</v>
      </c>
      <c r="J141" s="64">
        <v>4157</v>
      </c>
      <c r="K141" s="44" t="str">
        <f t="shared" si="2"/>
        <v>70003094200000000000</v>
      </c>
      <c r="L141" s="37" t="s">
        <v>176</v>
      </c>
    </row>
    <row r="142" spans="1:12" ht="40.5" customHeight="1">
      <c r="A142" s="94" t="s">
        <v>178</v>
      </c>
      <c r="B142" s="107" t="s">
        <v>4</v>
      </c>
      <c r="C142" s="105" t="s">
        <v>6</v>
      </c>
      <c r="D142" s="108" t="s">
        <v>174</v>
      </c>
      <c r="E142" s="168" t="s">
        <v>180</v>
      </c>
      <c r="F142" s="169"/>
      <c r="G142" s="106" t="s">
        <v>78</v>
      </c>
      <c r="H142" s="54">
        <v>37000</v>
      </c>
      <c r="I142" s="55">
        <v>32843</v>
      </c>
      <c r="J142" s="64">
        <v>4157</v>
      </c>
      <c r="K142" s="44" t="str">
        <f t="shared" si="2"/>
        <v>70003094200099999000</v>
      </c>
      <c r="L142" s="37" t="s">
        <v>179</v>
      </c>
    </row>
    <row r="143" spans="1:12" ht="24">
      <c r="A143" s="94" t="s">
        <v>92</v>
      </c>
      <c r="B143" s="107" t="s">
        <v>4</v>
      </c>
      <c r="C143" s="105" t="s">
        <v>6</v>
      </c>
      <c r="D143" s="108" t="s">
        <v>174</v>
      </c>
      <c r="E143" s="168" t="s">
        <v>180</v>
      </c>
      <c r="F143" s="169"/>
      <c r="G143" s="106" t="s">
        <v>4</v>
      </c>
      <c r="H143" s="54">
        <v>37000</v>
      </c>
      <c r="I143" s="55">
        <v>32843</v>
      </c>
      <c r="J143" s="64">
        <v>4157</v>
      </c>
      <c r="K143" s="44" t="str">
        <f t="shared" si="2"/>
        <v>70003094200099999200</v>
      </c>
      <c r="L143" s="37" t="s">
        <v>181</v>
      </c>
    </row>
    <row r="144" spans="1:12" ht="24">
      <c r="A144" s="94" t="s">
        <v>94</v>
      </c>
      <c r="B144" s="107" t="s">
        <v>4</v>
      </c>
      <c r="C144" s="105" t="s">
        <v>6</v>
      </c>
      <c r="D144" s="108" t="s">
        <v>174</v>
      </c>
      <c r="E144" s="168" t="s">
        <v>180</v>
      </c>
      <c r="F144" s="169"/>
      <c r="G144" s="106" t="s">
        <v>96</v>
      </c>
      <c r="H144" s="54">
        <v>37000</v>
      </c>
      <c r="I144" s="55">
        <v>32843</v>
      </c>
      <c r="J144" s="64">
        <v>4157</v>
      </c>
      <c r="K144" s="44" t="str">
        <f t="shared" si="2"/>
        <v>70003094200099999240</v>
      </c>
      <c r="L144" s="37" t="s">
        <v>182</v>
      </c>
    </row>
    <row r="145" spans="1:12" s="34" customFormat="1" ht="14.25">
      <c r="A145" s="109" t="s">
        <v>97</v>
      </c>
      <c r="B145" s="110" t="s">
        <v>4</v>
      </c>
      <c r="C145" s="99" t="s">
        <v>6</v>
      </c>
      <c r="D145" s="111" t="s">
        <v>174</v>
      </c>
      <c r="E145" s="178" t="s">
        <v>180</v>
      </c>
      <c r="F145" s="179"/>
      <c r="G145" s="112" t="s">
        <v>98</v>
      </c>
      <c r="H145" s="58">
        <v>37000</v>
      </c>
      <c r="I145" s="59">
        <v>32843</v>
      </c>
      <c r="J145" s="65">
        <f>IF(IF(H145="",0,H145)=0,0,(IF(H145&gt;0,IF(I145&gt;H145,0,H145-I145),IF(I145&gt;H145,H145-I145,0))))</f>
        <v>4157</v>
      </c>
      <c r="K145" s="44" t="str">
        <f t="shared" si="2"/>
        <v>70003094200099999244</v>
      </c>
      <c r="L145" s="33" t="str">
        <f>C145&amp;D145&amp;E145&amp;F145&amp;G145</f>
        <v>70003094200099999244</v>
      </c>
    </row>
    <row r="146" spans="1:12" ht="14.25">
      <c r="A146" s="94" t="s">
        <v>183</v>
      </c>
      <c r="B146" s="107" t="s">
        <v>4</v>
      </c>
      <c r="C146" s="105" t="s">
        <v>6</v>
      </c>
      <c r="D146" s="108" t="s">
        <v>185</v>
      </c>
      <c r="E146" s="168" t="s">
        <v>77</v>
      </c>
      <c r="F146" s="169"/>
      <c r="G146" s="106" t="s">
        <v>78</v>
      </c>
      <c r="H146" s="54">
        <v>128000</v>
      </c>
      <c r="I146" s="55">
        <v>18000</v>
      </c>
      <c r="J146" s="64">
        <v>110000</v>
      </c>
      <c r="K146" s="44" t="str">
        <f t="shared" si="2"/>
        <v>70003100000000000000</v>
      </c>
      <c r="L146" s="37" t="s">
        <v>184</v>
      </c>
    </row>
    <row r="147" spans="1:12" ht="36.75" customHeight="1">
      <c r="A147" s="94" t="s">
        <v>175</v>
      </c>
      <c r="B147" s="107" t="s">
        <v>4</v>
      </c>
      <c r="C147" s="105" t="s">
        <v>6</v>
      </c>
      <c r="D147" s="108" t="s">
        <v>185</v>
      </c>
      <c r="E147" s="168" t="s">
        <v>177</v>
      </c>
      <c r="F147" s="169"/>
      <c r="G147" s="106" t="s">
        <v>78</v>
      </c>
      <c r="H147" s="54">
        <v>128000</v>
      </c>
      <c r="I147" s="55">
        <v>18000</v>
      </c>
      <c r="J147" s="64">
        <v>110000</v>
      </c>
      <c r="K147" s="44" t="str">
        <f t="shared" si="2"/>
        <v>70003104200000000000</v>
      </c>
      <c r="L147" s="37" t="s">
        <v>186</v>
      </c>
    </row>
    <row r="148" spans="1:12" ht="39.75" customHeight="1">
      <c r="A148" s="94" t="s">
        <v>178</v>
      </c>
      <c r="B148" s="107" t="s">
        <v>4</v>
      </c>
      <c r="C148" s="105" t="s">
        <v>6</v>
      </c>
      <c r="D148" s="108" t="s">
        <v>185</v>
      </c>
      <c r="E148" s="168" t="s">
        <v>180</v>
      </c>
      <c r="F148" s="169"/>
      <c r="G148" s="106" t="s">
        <v>78</v>
      </c>
      <c r="H148" s="54">
        <v>128000</v>
      </c>
      <c r="I148" s="55">
        <v>18000</v>
      </c>
      <c r="J148" s="64">
        <v>110000</v>
      </c>
      <c r="K148" s="44" t="str">
        <f t="shared" si="2"/>
        <v>70003104200099999000</v>
      </c>
      <c r="L148" s="37" t="s">
        <v>187</v>
      </c>
    </row>
    <row r="149" spans="1:12" ht="24">
      <c r="A149" s="94" t="s">
        <v>92</v>
      </c>
      <c r="B149" s="107" t="s">
        <v>4</v>
      </c>
      <c r="C149" s="105" t="s">
        <v>6</v>
      </c>
      <c r="D149" s="108" t="s">
        <v>185</v>
      </c>
      <c r="E149" s="168" t="s">
        <v>180</v>
      </c>
      <c r="F149" s="169"/>
      <c r="G149" s="106" t="s">
        <v>4</v>
      </c>
      <c r="H149" s="54">
        <v>99200</v>
      </c>
      <c r="I149" s="55">
        <v>0</v>
      </c>
      <c r="J149" s="64">
        <v>99200</v>
      </c>
      <c r="K149" s="44" t="str">
        <f t="shared" si="2"/>
        <v>70003104200099999200</v>
      </c>
      <c r="L149" s="37" t="s">
        <v>188</v>
      </c>
    </row>
    <row r="150" spans="1:12" ht="24">
      <c r="A150" s="94" t="s">
        <v>94</v>
      </c>
      <c r="B150" s="107" t="s">
        <v>4</v>
      </c>
      <c r="C150" s="105" t="s">
        <v>6</v>
      </c>
      <c r="D150" s="108" t="s">
        <v>185</v>
      </c>
      <c r="E150" s="168" t="s">
        <v>180</v>
      </c>
      <c r="F150" s="169"/>
      <c r="G150" s="106" t="s">
        <v>96</v>
      </c>
      <c r="H150" s="54">
        <v>99200</v>
      </c>
      <c r="I150" s="55">
        <v>0</v>
      </c>
      <c r="J150" s="64">
        <v>99200</v>
      </c>
      <c r="K150" s="44" t="str">
        <f t="shared" si="2"/>
        <v>70003104200099999240</v>
      </c>
      <c r="L150" s="37" t="s">
        <v>189</v>
      </c>
    </row>
    <row r="151" spans="1:12" s="34" customFormat="1" ht="14.25">
      <c r="A151" s="109" t="s">
        <v>97</v>
      </c>
      <c r="B151" s="110" t="s">
        <v>4</v>
      </c>
      <c r="C151" s="99" t="s">
        <v>6</v>
      </c>
      <c r="D151" s="111" t="s">
        <v>185</v>
      </c>
      <c r="E151" s="178" t="s">
        <v>180</v>
      </c>
      <c r="F151" s="179"/>
      <c r="G151" s="112" t="s">
        <v>98</v>
      </c>
      <c r="H151" s="58">
        <v>99200</v>
      </c>
      <c r="I151" s="59">
        <v>0</v>
      </c>
      <c r="J151" s="65">
        <f>IF(IF(H151="",0,H151)=0,0,(IF(H151&gt;0,IF(I151&gt;H151,0,H151-I151),IF(I151&gt;H151,H151-I151,0))))</f>
        <v>99200</v>
      </c>
      <c r="K151" s="44" t="str">
        <f t="shared" si="2"/>
        <v>70003104200099999244</v>
      </c>
      <c r="L151" s="33" t="str">
        <f>C151&amp;D151&amp;E151&amp;F151&amp;G151</f>
        <v>70003104200099999244</v>
      </c>
    </row>
    <row r="152" spans="1:12" ht="14.25">
      <c r="A152" s="94" t="s">
        <v>141</v>
      </c>
      <c r="B152" s="107" t="s">
        <v>4</v>
      </c>
      <c r="C152" s="105" t="s">
        <v>6</v>
      </c>
      <c r="D152" s="108" t="s">
        <v>185</v>
      </c>
      <c r="E152" s="168" t="s">
        <v>180</v>
      </c>
      <c r="F152" s="169"/>
      <c r="G152" s="106" t="s">
        <v>143</v>
      </c>
      <c r="H152" s="54">
        <v>28800</v>
      </c>
      <c r="I152" s="55">
        <v>18000</v>
      </c>
      <c r="J152" s="64">
        <v>10800</v>
      </c>
      <c r="K152" s="44" t="str">
        <f t="shared" si="2"/>
        <v>70003104200099999300</v>
      </c>
      <c r="L152" s="37" t="s">
        <v>190</v>
      </c>
    </row>
    <row r="153" spans="1:12" s="34" customFormat="1" ht="14.25">
      <c r="A153" s="109" t="s">
        <v>144</v>
      </c>
      <c r="B153" s="110" t="s">
        <v>4</v>
      </c>
      <c r="C153" s="99" t="s">
        <v>6</v>
      </c>
      <c r="D153" s="111" t="s">
        <v>185</v>
      </c>
      <c r="E153" s="178" t="s">
        <v>180</v>
      </c>
      <c r="F153" s="179"/>
      <c r="G153" s="112" t="s">
        <v>145</v>
      </c>
      <c r="H153" s="58">
        <v>28800</v>
      </c>
      <c r="I153" s="59">
        <v>18000</v>
      </c>
      <c r="J153" s="65">
        <f>IF(IF(H153="",0,H153)=0,0,(IF(H153&gt;0,IF(I153&gt;H153,0,H153-I153),IF(I153&gt;H153,H153-I153,0))))</f>
        <v>10800</v>
      </c>
      <c r="K153" s="44" t="str">
        <f t="shared" si="2"/>
        <v>70003104200099999360</v>
      </c>
      <c r="L153" s="33" t="str">
        <f>C153&amp;D153&amp;E153&amp;F153&amp;G153</f>
        <v>70003104200099999360</v>
      </c>
    </row>
    <row r="154" spans="1:12" ht="24">
      <c r="A154" s="94" t="s">
        <v>191</v>
      </c>
      <c r="B154" s="107" t="s">
        <v>4</v>
      </c>
      <c r="C154" s="105" t="s">
        <v>6</v>
      </c>
      <c r="D154" s="108" t="s">
        <v>193</v>
      </c>
      <c r="E154" s="168" t="s">
        <v>77</v>
      </c>
      <c r="F154" s="169"/>
      <c r="G154" s="106" t="s">
        <v>78</v>
      </c>
      <c r="H154" s="54">
        <v>160000</v>
      </c>
      <c r="I154" s="55">
        <v>0</v>
      </c>
      <c r="J154" s="64">
        <v>160000</v>
      </c>
      <c r="K154" s="44" t="str">
        <f t="shared" si="2"/>
        <v>70003140000000000000</v>
      </c>
      <c r="L154" s="37" t="s">
        <v>192</v>
      </c>
    </row>
    <row r="155" spans="1:12" ht="29.25" customHeight="1">
      <c r="A155" s="94" t="s">
        <v>194</v>
      </c>
      <c r="B155" s="107" t="s">
        <v>4</v>
      </c>
      <c r="C155" s="105" t="s">
        <v>6</v>
      </c>
      <c r="D155" s="108" t="s">
        <v>193</v>
      </c>
      <c r="E155" s="168" t="s">
        <v>196</v>
      </c>
      <c r="F155" s="169"/>
      <c r="G155" s="106" t="s">
        <v>78</v>
      </c>
      <c r="H155" s="54">
        <v>160000</v>
      </c>
      <c r="I155" s="55">
        <v>0</v>
      </c>
      <c r="J155" s="64">
        <v>160000</v>
      </c>
      <c r="K155" s="44" t="str">
        <f t="shared" si="2"/>
        <v>70003145300000000000</v>
      </c>
      <c r="L155" s="37" t="s">
        <v>195</v>
      </c>
    </row>
    <row r="156" spans="1:12" ht="36">
      <c r="A156" s="94" t="s">
        <v>197</v>
      </c>
      <c r="B156" s="107" t="s">
        <v>4</v>
      </c>
      <c r="C156" s="105" t="s">
        <v>6</v>
      </c>
      <c r="D156" s="108" t="s">
        <v>193</v>
      </c>
      <c r="E156" s="168" t="s">
        <v>199</v>
      </c>
      <c r="F156" s="169"/>
      <c r="G156" s="106" t="s">
        <v>78</v>
      </c>
      <c r="H156" s="54">
        <v>160000</v>
      </c>
      <c r="I156" s="55">
        <v>0</v>
      </c>
      <c r="J156" s="64">
        <v>160000</v>
      </c>
      <c r="K156" s="44" t="str">
        <f t="shared" si="2"/>
        <v>70003145300099999000</v>
      </c>
      <c r="L156" s="37" t="s">
        <v>198</v>
      </c>
    </row>
    <row r="157" spans="1:12" ht="24">
      <c r="A157" s="94" t="s">
        <v>92</v>
      </c>
      <c r="B157" s="107" t="s">
        <v>4</v>
      </c>
      <c r="C157" s="105" t="s">
        <v>6</v>
      </c>
      <c r="D157" s="108" t="s">
        <v>193</v>
      </c>
      <c r="E157" s="168" t="s">
        <v>199</v>
      </c>
      <c r="F157" s="169"/>
      <c r="G157" s="106" t="s">
        <v>4</v>
      </c>
      <c r="H157" s="54">
        <v>160000</v>
      </c>
      <c r="I157" s="55">
        <v>0</v>
      </c>
      <c r="J157" s="64">
        <v>160000</v>
      </c>
      <c r="K157" s="44" t="str">
        <f t="shared" si="2"/>
        <v>70003145300099999200</v>
      </c>
      <c r="L157" s="37" t="s">
        <v>200</v>
      </c>
    </row>
    <row r="158" spans="1:12" ht="24">
      <c r="A158" s="94" t="s">
        <v>94</v>
      </c>
      <c r="B158" s="107" t="s">
        <v>4</v>
      </c>
      <c r="C158" s="105" t="s">
        <v>6</v>
      </c>
      <c r="D158" s="108" t="s">
        <v>193</v>
      </c>
      <c r="E158" s="168" t="s">
        <v>199</v>
      </c>
      <c r="F158" s="169"/>
      <c r="G158" s="106" t="s">
        <v>96</v>
      </c>
      <c r="H158" s="54">
        <v>160000</v>
      </c>
      <c r="I158" s="55">
        <v>0</v>
      </c>
      <c r="J158" s="64">
        <v>160000</v>
      </c>
      <c r="K158" s="44" t="str">
        <f t="shared" si="2"/>
        <v>70003145300099999240</v>
      </c>
      <c r="L158" s="37" t="s">
        <v>201</v>
      </c>
    </row>
    <row r="159" spans="1:12" s="34" customFormat="1" ht="14.25">
      <c r="A159" s="109" t="s">
        <v>97</v>
      </c>
      <c r="B159" s="110" t="s">
        <v>4</v>
      </c>
      <c r="C159" s="99" t="s">
        <v>6</v>
      </c>
      <c r="D159" s="111" t="s">
        <v>193</v>
      </c>
      <c r="E159" s="178" t="s">
        <v>199</v>
      </c>
      <c r="F159" s="179"/>
      <c r="G159" s="112" t="s">
        <v>98</v>
      </c>
      <c r="H159" s="58">
        <v>160000</v>
      </c>
      <c r="I159" s="59">
        <v>0</v>
      </c>
      <c r="J159" s="65">
        <f>IF(IF(H159="",0,H159)=0,0,(IF(H159&gt;0,IF(I159&gt;H159,0,H159-I159),IF(I159&gt;H159,H159-I159,0))))</f>
        <v>160000</v>
      </c>
      <c r="K159" s="44" t="str">
        <f t="shared" si="2"/>
        <v>70003145300099999244</v>
      </c>
      <c r="L159" s="33" t="str">
        <f>C159&amp;D159&amp;E159&amp;F159&amp;G159</f>
        <v>70003145300099999244</v>
      </c>
    </row>
    <row r="160" spans="1:12" ht="14.25">
      <c r="A160" s="94" t="s">
        <v>202</v>
      </c>
      <c r="B160" s="107" t="s">
        <v>4</v>
      </c>
      <c r="C160" s="105" t="s">
        <v>6</v>
      </c>
      <c r="D160" s="108" t="s">
        <v>204</v>
      </c>
      <c r="E160" s="168" t="s">
        <v>77</v>
      </c>
      <c r="F160" s="169"/>
      <c r="G160" s="106" t="s">
        <v>78</v>
      </c>
      <c r="H160" s="54">
        <v>15137970.27</v>
      </c>
      <c r="I160" s="55">
        <v>1436467.91</v>
      </c>
      <c r="J160" s="64">
        <v>13701502.36</v>
      </c>
      <c r="K160" s="44" t="str">
        <f t="shared" si="2"/>
        <v>70004000000000000000</v>
      </c>
      <c r="L160" s="37" t="s">
        <v>203</v>
      </c>
    </row>
    <row r="161" spans="1:12" ht="14.25">
      <c r="A161" s="94" t="s">
        <v>205</v>
      </c>
      <c r="B161" s="107" t="s">
        <v>4</v>
      </c>
      <c r="C161" s="105" t="s">
        <v>6</v>
      </c>
      <c r="D161" s="108" t="s">
        <v>207</v>
      </c>
      <c r="E161" s="168" t="s">
        <v>77</v>
      </c>
      <c r="F161" s="169"/>
      <c r="G161" s="106" t="s">
        <v>78</v>
      </c>
      <c r="H161" s="54">
        <v>13272970.27</v>
      </c>
      <c r="I161" s="55">
        <v>984406</v>
      </c>
      <c r="J161" s="64">
        <v>12288564.27</v>
      </c>
      <c r="K161" s="44" t="str">
        <f t="shared" si="2"/>
        <v>70004090000000000000</v>
      </c>
      <c r="L161" s="37" t="s">
        <v>206</v>
      </c>
    </row>
    <row r="162" spans="1:12" ht="26.25" customHeight="1">
      <c r="A162" s="94" t="s">
        <v>208</v>
      </c>
      <c r="B162" s="107" t="s">
        <v>4</v>
      </c>
      <c r="C162" s="105" t="s">
        <v>6</v>
      </c>
      <c r="D162" s="108" t="s">
        <v>207</v>
      </c>
      <c r="E162" s="168" t="s">
        <v>210</v>
      </c>
      <c r="F162" s="169"/>
      <c r="G162" s="106" t="s">
        <v>78</v>
      </c>
      <c r="H162" s="54">
        <v>9094070.27</v>
      </c>
      <c r="I162" s="55">
        <v>984406</v>
      </c>
      <c r="J162" s="64">
        <v>8109664.27</v>
      </c>
      <c r="K162" s="44" t="str">
        <f t="shared" si="2"/>
        <v>70004094300000000000</v>
      </c>
      <c r="L162" s="37" t="s">
        <v>209</v>
      </c>
    </row>
    <row r="163" spans="1:12" ht="14.25">
      <c r="A163" s="94" t="s">
        <v>211</v>
      </c>
      <c r="B163" s="107" t="s">
        <v>4</v>
      </c>
      <c r="C163" s="105" t="s">
        <v>6</v>
      </c>
      <c r="D163" s="108" t="s">
        <v>207</v>
      </c>
      <c r="E163" s="168" t="s">
        <v>213</v>
      </c>
      <c r="F163" s="169"/>
      <c r="G163" s="106" t="s">
        <v>78</v>
      </c>
      <c r="H163" s="54">
        <v>1267000</v>
      </c>
      <c r="I163" s="55">
        <v>0</v>
      </c>
      <c r="J163" s="64">
        <v>1267000</v>
      </c>
      <c r="K163" s="44" t="str">
        <f aca="true" t="shared" si="3" ref="K163:K226">C163&amp;D163&amp;E163&amp;F163&amp;G163</f>
        <v>70004094300071520000</v>
      </c>
      <c r="L163" s="37" t="s">
        <v>212</v>
      </c>
    </row>
    <row r="164" spans="1:12" ht="24">
      <c r="A164" s="94" t="s">
        <v>92</v>
      </c>
      <c r="B164" s="107" t="s">
        <v>4</v>
      </c>
      <c r="C164" s="105" t="s">
        <v>6</v>
      </c>
      <c r="D164" s="108" t="s">
        <v>207</v>
      </c>
      <c r="E164" s="168" t="s">
        <v>213</v>
      </c>
      <c r="F164" s="169"/>
      <c r="G164" s="106" t="s">
        <v>4</v>
      </c>
      <c r="H164" s="54">
        <v>1267000</v>
      </c>
      <c r="I164" s="55">
        <v>0</v>
      </c>
      <c r="J164" s="64">
        <v>1267000</v>
      </c>
      <c r="K164" s="44" t="str">
        <f t="shared" si="3"/>
        <v>70004094300071520200</v>
      </c>
      <c r="L164" s="37" t="s">
        <v>214</v>
      </c>
    </row>
    <row r="165" spans="1:12" ht="24">
      <c r="A165" s="94" t="s">
        <v>94</v>
      </c>
      <c r="B165" s="107" t="s">
        <v>4</v>
      </c>
      <c r="C165" s="105" t="s">
        <v>6</v>
      </c>
      <c r="D165" s="108" t="s">
        <v>207</v>
      </c>
      <c r="E165" s="168" t="s">
        <v>213</v>
      </c>
      <c r="F165" s="169"/>
      <c r="G165" s="106" t="s">
        <v>96</v>
      </c>
      <c r="H165" s="54">
        <v>1267000</v>
      </c>
      <c r="I165" s="55">
        <v>0</v>
      </c>
      <c r="J165" s="64">
        <v>1267000</v>
      </c>
      <c r="K165" s="44" t="str">
        <f t="shared" si="3"/>
        <v>70004094300071520240</v>
      </c>
      <c r="L165" s="37" t="s">
        <v>215</v>
      </c>
    </row>
    <row r="166" spans="1:12" s="34" customFormat="1" ht="14.25">
      <c r="A166" s="109" t="s">
        <v>97</v>
      </c>
      <c r="B166" s="110" t="s">
        <v>4</v>
      </c>
      <c r="C166" s="99" t="s">
        <v>6</v>
      </c>
      <c r="D166" s="111" t="s">
        <v>207</v>
      </c>
      <c r="E166" s="178" t="s">
        <v>213</v>
      </c>
      <c r="F166" s="179"/>
      <c r="G166" s="112" t="s">
        <v>98</v>
      </c>
      <c r="H166" s="58">
        <v>1267000</v>
      </c>
      <c r="I166" s="59">
        <v>0</v>
      </c>
      <c r="J166" s="65">
        <f>IF(IF(H166="",0,H166)=0,0,(IF(H166&gt;0,IF(I166&gt;H166,0,H166-I166),IF(I166&gt;H166,H166-I166,0))))</f>
        <v>1267000</v>
      </c>
      <c r="K166" s="44" t="str">
        <f t="shared" si="3"/>
        <v>70004094300071520244</v>
      </c>
      <c r="L166" s="33" t="str">
        <f>C166&amp;D166&amp;E166&amp;F166&amp;G166</f>
        <v>70004094300071520244</v>
      </c>
    </row>
    <row r="167" spans="1:12" ht="51" customHeight="1">
      <c r="A167" s="94" t="s">
        <v>640</v>
      </c>
      <c r="B167" s="107" t="s">
        <v>4</v>
      </c>
      <c r="C167" s="105" t="s">
        <v>6</v>
      </c>
      <c r="D167" s="108" t="s">
        <v>207</v>
      </c>
      <c r="E167" s="168" t="s">
        <v>217</v>
      </c>
      <c r="F167" s="169"/>
      <c r="G167" s="106" t="s">
        <v>78</v>
      </c>
      <c r="H167" s="54">
        <v>4178900</v>
      </c>
      <c r="I167" s="55">
        <v>0</v>
      </c>
      <c r="J167" s="64">
        <v>4178900</v>
      </c>
      <c r="K167" s="44" t="str">
        <f t="shared" si="3"/>
        <v>70004094300071540000</v>
      </c>
      <c r="L167" s="37" t="s">
        <v>216</v>
      </c>
    </row>
    <row r="168" spans="1:12" ht="26.25" customHeight="1">
      <c r="A168" s="94" t="s">
        <v>92</v>
      </c>
      <c r="B168" s="107" t="s">
        <v>4</v>
      </c>
      <c r="C168" s="105" t="s">
        <v>6</v>
      </c>
      <c r="D168" s="108" t="s">
        <v>207</v>
      </c>
      <c r="E168" s="168" t="s">
        <v>217</v>
      </c>
      <c r="F168" s="169"/>
      <c r="G168" s="106" t="s">
        <v>4</v>
      </c>
      <c r="H168" s="54">
        <v>4178900</v>
      </c>
      <c r="I168" s="55">
        <v>0</v>
      </c>
      <c r="J168" s="64">
        <v>4178900</v>
      </c>
      <c r="K168" s="44" t="str">
        <f t="shared" si="3"/>
        <v>70004094300071540200</v>
      </c>
      <c r="L168" s="37" t="s">
        <v>218</v>
      </c>
    </row>
    <row r="169" spans="1:12" ht="24">
      <c r="A169" s="94" t="s">
        <v>94</v>
      </c>
      <c r="B169" s="107" t="s">
        <v>4</v>
      </c>
      <c r="C169" s="105" t="s">
        <v>6</v>
      </c>
      <c r="D169" s="108" t="s">
        <v>207</v>
      </c>
      <c r="E169" s="168" t="s">
        <v>217</v>
      </c>
      <c r="F169" s="169"/>
      <c r="G169" s="106" t="s">
        <v>96</v>
      </c>
      <c r="H169" s="54">
        <v>4178900</v>
      </c>
      <c r="I169" s="55">
        <v>0</v>
      </c>
      <c r="J169" s="64">
        <v>4178900</v>
      </c>
      <c r="K169" s="44" t="str">
        <f t="shared" si="3"/>
        <v>70004094300071540240</v>
      </c>
      <c r="L169" s="37" t="s">
        <v>219</v>
      </c>
    </row>
    <row r="170" spans="1:12" s="34" customFormat="1" ht="14.25">
      <c r="A170" s="109" t="s">
        <v>97</v>
      </c>
      <c r="B170" s="110" t="s">
        <v>4</v>
      </c>
      <c r="C170" s="99" t="s">
        <v>6</v>
      </c>
      <c r="D170" s="111" t="s">
        <v>207</v>
      </c>
      <c r="E170" s="178" t="s">
        <v>217</v>
      </c>
      <c r="F170" s="179"/>
      <c r="G170" s="112" t="s">
        <v>98</v>
      </c>
      <c r="H170" s="58">
        <v>4178900</v>
      </c>
      <c r="I170" s="59">
        <v>0</v>
      </c>
      <c r="J170" s="65">
        <f>IF(IF(H170="",0,H170)=0,0,(IF(H170&gt;0,IF(I170&gt;H170,0,H170-I170),IF(I170&gt;H170,H170-I170,0))))</f>
        <v>4178900</v>
      </c>
      <c r="K170" s="44" t="str">
        <f t="shared" si="3"/>
        <v>70004094300071540244</v>
      </c>
      <c r="L170" s="33" t="str">
        <f>C170&amp;D170&amp;E170&amp;F170&amp;G170</f>
        <v>70004094300071540244</v>
      </c>
    </row>
    <row r="171" spans="1:12" ht="26.25" customHeight="1">
      <c r="A171" s="94" t="s">
        <v>220</v>
      </c>
      <c r="B171" s="107" t="s">
        <v>4</v>
      </c>
      <c r="C171" s="105" t="s">
        <v>6</v>
      </c>
      <c r="D171" s="108" t="s">
        <v>207</v>
      </c>
      <c r="E171" s="168" t="s">
        <v>222</v>
      </c>
      <c r="F171" s="169"/>
      <c r="G171" s="106" t="s">
        <v>78</v>
      </c>
      <c r="H171" s="54">
        <v>7678953.27</v>
      </c>
      <c r="I171" s="55">
        <v>984406</v>
      </c>
      <c r="J171" s="64">
        <v>6694547.27</v>
      </c>
      <c r="K171" s="44" t="str">
        <f t="shared" si="3"/>
        <v>70004094300099999000</v>
      </c>
      <c r="L171" s="37" t="s">
        <v>221</v>
      </c>
    </row>
    <row r="172" spans="1:12" ht="27" customHeight="1">
      <c r="A172" s="94" t="s">
        <v>92</v>
      </c>
      <c r="B172" s="107" t="s">
        <v>4</v>
      </c>
      <c r="C172" s="105" t="s">
        <v>6</v>
      </c>
      <c r="D172" s="108" t="s">
        <v>207</v>
      </c>
      <c r="E172" s="168" t="s">
        <v>222</v>
      </c>
      <c r="F172" s="169"/>
      <c r="G172" s="106" t="s">
        <v>4</v>
      </c>
      <c r="H172" s="54">
        <v>7678953.27</v>
      </c>
      <c r="I172" s="55">
        <v>984406</v>
      </c>
      <c r="J172" s="64">
        <v>6694547.27</v>
      </c>
      <c r="K172" s="44" t="str">
        <f t="shared" si="3"/>
        <v>70004094300099999200</v>
      </c>
      <c r="L172" s="37" t="s">
        <v>223</v>
      </c>
    </row>
    <row r="173" spans="1:12" ht="24">
      <c r="A173" s="94" t="s">
        <v>94</v>
      </c>
      <c r="B173" s="107" t="s">
        <v>4</v>
      </c>
      <c r="C173" s="105" t="s">
        <v>6</v>
      </c>
      <c r="D173" s="108" t="s">
        <v>207</v>
      </c>
      <c r="E173" s="168" t="s">
        <v>222</v>
      </c>
      <c r="F173" s="169"/>
      <c r="G173" s="106" t="s">
        <v>96</v>
      </c>
      <c r="H173" s="54">
        <v>7678953.27</v>
      </c>
      <c r="I173" s="55">
        <v>984406</v>
      </c>
      <c r="J173" s="64">
        <v>6694547.27</v>
      </c>
      <c r="K173" s="44" t="str">
        <f t="shared" si="3"/>
        <v>70004094300099999240</v>
      </c>
      <c r="L173" s="37" t="s">
        <v>224</v>
      </c>
    </row>
    <row r="174" spans="1:12" s="34" customFormat="1" ht="14.25">
      <c r="A174" s="109" t="s">
        <v>97</v>
      </c>
      <c r="B174" s="110" t="s">
        <v>4</v>
      </c>
      <c r="C174" s="99" t="s">
        <v>6</v>
      </c>
      <c r="D174" s="111" t="s">
        <v>207</v>
      </c>
      <c r="E174" s="178" t="s">
        <v>222</v>
      </c>
      <c r="F174" s="179"/>
      <c r="G174" s="112" t="s">
        <v>98</v>
      </c>
      <c r="H174" s="58">
        <v>7678953.27</v>
      </c>
      <c r="I174" s="59">
        <v>984406</v>
      </c>
      <c r="J174" s="65">
        <f>IF(IF(H174="",0,H174)=0,0,(IF(H174&gt;0,IF(I174&gt;H174,0,H174-I174),IF(I174&gt;H174,H174-I174,0))))</f>
        <v>6694547.27</v>
      </c>
      <c r="K174" s="44" t="str">
        <f t="shared" si="3"/>
        <v>70004094300099999244</v>
      </c>
      <c r="L174" s="33" t="str">
        <f>C174&amp;D174&amp;E174&amp;F174&amp;G174</f>
        <v>70004094300099999244</v>
      </c>
    </row>
    <row r="175" spans="1:12" ht="17.25" customHeight="1">
      <c r="A175" s="94" t="s">
        <v>225</v>
      </c>
      <c r="B175" s="107" t="s">
        <v>4</v>
      </c>
      <c r="C175" s="105" t="s">
        <v>6</v>
      </c>
      <c r="D175" s="108" t="s">
        <v>207</v>
      </c>
      <c r="E175" s="168" t="s">
        <v>227</v>
      </c>
      <c r="F175" s="169"/>
      <c r="G175" s="106" t="s">
        <v>78</v>
      </c>
      <c r="H175" s="54">
        <v>105831</v>
      </c>
      <c r="I175" s="55">
        <v>0</v>
      </c>
      <c r="J175" s="64">
        <v>105831</v>
      </c>
      <c r="K175" s="44" t="str">
        <f t="shared" si="3"/>
        <v>700040943000S1520000</v>
      </c>
      <c r="L175" s="37" t="s">
        <v>226</v>
      </c>
    </row>
    <row r="176" spans="1:12" ht="25.5" customHeight="1">
      <c r="A176" s="94" t="s">
        <v>92</v>
      </c>
      <c r="B176" s="107" t="s">
        <v>4</v>
      </c>
      <c r="C176" s="105" t="s">
        <v>6</v>
      </c>
      <c r="D176" s="108" t="s">
        <v>207</v>
      </c>
      <c r="E176" s="168" t="s">
        <v>227</v>
      </c>
      <c r="F176" s="169"/>
      <c r="G176" s="106" t="s">
        <v>4</v>
      </c>
      <c r="H176" s="54">
        <v>105831</v>
      </c>
      <c r="I176" s="55">
        <v>0</v>
      </c>
      <c r="J176" s="64">
        <v>105831</v>
      </c>
      <c r="K176" s="44" t="str">
        <f t="shared" si="3"/>
        <v>700040943000S1520200</v>
      </c>
      <c r="L176" s="37" t="s">
        <v>228</v>
      </c>
    </row>
    <row r="177" spans="1:12" ht="24">
      <c r="A177" s="94" t="s">
        <v>94</v>
      </c>
      <c r="B177" s="107" t="s">
        <v>4</v>
      </c>
      <c r="C177" s="105" t="s">
        <v>6</v>
      </c>
      <c r="D177" s="108" t="s">
        <v>207</v>
      </c>
      <c r="E177" s="168" t="s">
        <v>227</v>
      </c>
      <c r="F177" s="169"/>
      <c r="G177" s="106" t="s">
        <v>96</v>
      </c>
      <c r="H177" s="54">
        <v>105831</v>
      </c>
      <c r="I177" s="55">
        <v>0</v>
      </c>
      <c r="J177" s="64">
        <v>105831</v>
      </c>
      <c r="K177" s="44" t="str">
        <f t="shared" si="3"/>
        <v>700040943000S1520240</v>
      </c>
      <c r="L177" s="37" t="s">
        <v>229</v>
      </c>
    </row>
    <row r="178" spans="1:12" s="34" customFormat="1" ht="14.25">
      <c r="A178" s="109" t="s">
        <v>97</v>
      </c>
      <c r="B178" s="110" t="s">
        <v>4</v>
      </c>
      <c r="C178" s="99" t="s">
        <v>6</v>
      </c>
      <c r="D178" s="111" t="s">
        <v>207</v>
      </c>
      <c r="E178" s="178" t="s">
        <v>227</v>
      </c>
      <c r="F178" s="179"/>
      <c r="G178" s="112" t="s">
        <v>98</v>
      </c>
      <c r="H178" s="58">
        <v>105831</v>
      </c>
      <c r="I178" s="59">
        <v>0</v>
      </c>
      <c r="J178" s="65">
        <f>IF(IF(H178="",0,H178)=0,0,(IF(H178&gt;0,IF(I178&gt;H178,0,H178-I178),IF(I178&gt;H178,H178-I178,0))))</f>
        <v>105831</v>
      </c>
      <c r="K178" s="44" t="str">
        <f t="shared" si="3"/>
        <v>700040943000S1520244</v>
      </c>
      <c r="L178" s="33" t="str">
        <f>C178&amp;D178&amp;E178&amp;F178&amp;G178</f>
        <v>700040943000S1520244</v>
      </c>
    </row>
    <row r="179" spans="1:12" ht="30" customHeight="1">
      <c r="A179" s="94" t="s">
        <v>230</v>
      </c>
      <c r="B179" s="107" t="s">
        <v>4</v>
      </c>
      <c r="C179" s="105" t="s">
        <v>6</v>
      </c>
      <c r="D179" s="108" t="s">
        <v>207</v>
      </c>
      <c r="E179" s="168" t="s">
        <v>232</v>
      </c>
      <c r="F179" s="169"/>
      <c r="G179" s="106" t="s">
        <v>78</v>
      </c>
      <c r="H179" s="54">
        <v>42286</v>
      </c>
      <c r="I179" s="55">
        <v>0</v>
      </c>
      <c r="J179" s="64">
        <v>42286</v>
      </c>
      <c r="K179" s="44" t="str">
        <f t="shared" si="3"/>
        <v>700040943000S1540000</v>
      </c>
      <c r="L179" s="37" t="s">
        <v>231</v>
      </c>
    </row>
    <row r="180" spans="1:12" ht="24">
      <c r="A180" s="94" t="s">
        <v>92</v>
      </c>
      <c r="B180" s="107" t="s">
        <v>4</v>
      </c>
      <c r="C180" s="105" t="s">
        <v>6</v>
      </c>
      <c r="D180" s="108" t="s">
        <v>207</v>
      </c>
      <c r="E180" s="168" t="s">
        <v>232</v>
      </c>
      <c r="F180" s="169"/>
      <c r="G180" s="106" t="s">
        <v>4</v>
      </c>
      <c r="H180" s="54">
        <v>42286</v>
      </c>
      <c r="I180" s="55">
        <v>0</v>
      </c>
      <c r="J180" s="64">
        <v>42286</v>
      </c>
      <c r="K180" s="44" t="str">
        <f t="shared" si="3"/>
        <v>700040943000S1540200</v>
      </c>
      <c r="L180" s="37" t="s">
        <v>233</v>
      </c>
    </row>
    <row r="181" spans="1:12" ht="27.75" customHeight="1">
      <c r="A181" s="94" t="s">
        <v>94</v>
      </c>
      <c r="B181" s="107" t="s">
        <v>4</v>
      </c>
      <c r="C181" s="105" t="s">
        <v>6</v>
      </c>
      <c r="D181" s="108" t="s">
        <v>207</v>
      </c>
      <c r="E181" s="168" t="s">
        <v>232</v>
      </c>
      <c r="F181" s="169"/>
      <c r="G181" s="106" t="s">
        <v>96</v>
      </c>
      <c r="H181" s="54">
        <v>42286</v>
      </c>
      <c r="I181" s="55">
        <v>0</v>
      </c>
      <c r="J181" s="64">
        <v>42286</v>
      </c>
      <c r="K181" s="44" t="str">
        <f t="shared" si="3"/>
        <v>700040943000S1540240</v>
      </c>
      <c r="L181" s="37" t="s">
        <v>234</v>
      </c>
    </row>
    <row r="182" spans="1:12" s="34" customFormat="1" ht="14.25">
      <c r="A182" s="109" t="s">
        <v>97</v>
      </c>
      <c r="B182" s="110" t="s">
        <v>4</v>
      </c>
      <c r="C182" s="99" t="s">
        <v>6</v>
      </c>
      <c r="D182" s="111" t="s">
        <v>207</v>
      </c>
      <c r="E182" s="178" t="s">
        <v>232</v>
      </c>
      <c r="F182" s="179"/>
      <c r="G182" s="112" t="s">
        <v>98</v>
      </c>
      <c r="H182" s="58">
        <v>42286</v>
      </c>
      <c r="I182" s="59">
        <v>0</v>
      </c>
      <c r="J182" s="65">
        <f>IF(IF(H182="",0,H182)=0,0,(IF(H182&gt;0,IF(I182&gt;H182,0,H182-I182),IF(I182&gt;H182,H182-I182,0))))</f>
        <v>42286</v>
      </c>
      <c r="K182" s="44" t="str">
        <f t="shared" si="3"/>
        <v>700040943000S1540244</v>
      </c>
      <c r="L182" s="33" t="str">
        <f>C182&amp;D182&amp;E182&amp;F182&amp;G182</f>
        <v>700040943000S1540244</v>
      </c>
    </row>
    <row r="183" spans="1:12" ht="14.25">
      <c r="A183" s="94" t="s">
        <v>235</v>
      </c>
      <c r="B183" s="107" t="s">
        <v>4</v>
      </c>
      <c r="C183" s="105" t="s">
        <v>6</v>
      </c>
      <c r="D183" s="108" t="s">
        <v>237</v>
      </c>
      <c r="E183" s="168" t="s">
        <v>77</v>
      </c>
      <c r="F183" s="169"/>
      <c r="G183" s="106" t="s">
        <v>78</v>
      </c>
      <c r="H183" s="54">
        <v>1865000</v>
      </c>
      <c r="I183" s="55">
        <v>452061.91</v>
      </c>
      <c r="J183" s="64">
        <v>1412938.09</v>
      </c>
      <c r="K183" s="44" t="str">
        <f t="shared" si="3"/>
        <v>70004120000000000000</v>
      </c>
      <c r="L183" s="37" t="s">
        <v>236</v>
      </c>
    </row>
    <row r="184" spans="1:12" ht="27.75" customHeight="1">
      <c r="A184" s="94" t="s">
        <v>157</v>
      </c>
      <c r="B184" s="107" t="s">
        <v>4</v>
      </c>
      <c r="C184" s="105" t="s">
        <v>6</v>
      </c>
      <c r="D184" s="108" t="s">
        <v>237</v>
      </c>
      <c r="E184" s="168" t="s">
        <v>159</v>
      </c>
      <c r="F184" s="169"/>
      <c r="G184" s="106" t="s">
        <v>78</v>
      </c>
      <c r="H184" s="54">
        <v>510000</v>
      </c>
      <c r="I184" s="55">
        <v>230311.91</v>
      </c>
      <c r="J184" s="64">
        <v>279688.09</v>
      </c>
      <c r="K184" s="44" t="str">
        <f t="shared" si="3"/>
        <v>70004124500000000000</v>
      </c>
      <c r="L184" s="37" t="s">
        <v>238</v>
      </c>
    </row>
    <row r="185" spans="1:12" ht="26.25" customHeight="1">
      <c r="A185" s="94" t="s">
        <v>160</v>
      </c>
      <c r="B185" s="107" t="s">
        <v>4</v>
      </c>
      <c r="C185" s="105" t="s">
        <v>6</v>
      </c>
      <c r="D185" s="108" t="s">
        <v>237</v>
      </c>
      <c r="E185" s="168" t="s">
        <v>162</v>
      </c>
      <c r="F185" s="169"/>
      <c r="G185" s="106" t="s">
        <v>78</v>
      </c>
      <c r="H185" s="54">
        <v>510000</v>
      </c>
      <c r="I185" s="55">
        <v>230311.91</v>
      </c>
      <c r="J185" s="64">
        <v>279688.09</v>
      </c>
      <c r="K185" s="44" t="str">
        <f t="shared" si="3"/>
        <v>70004124500099999000</v>
      </c>
      <c r="L185" s="37" t="s">
        <v>239</v>
      </c>
    </row>
    <row r="186" spans="1:12" ht="24">
      <c r="A186" s="94" t="s">
        <v>92</v>
      </c>
      <c r="B186" s="107" t="s">
        <v>4</v>
      </c>
      <c r="C186" s="105" t="s">
        <v>6</v>
      </c>
      <c r="D186" s="108" t="s">
        <v>237</v>
      </c>
      <c r="E186" s="168" t="s">
        <v>162</v>
      </c>
      <c r="F186" s="169"/>
      <c r="G186" s="106" t="s">
        <v>4</v>
      </c>
      <c r="H186" s="54">
        <v>510000</v>
      </c>
      <c r="I186" s="55">
        <v>230311.91</v>
      </c>
      <c r="J186" s="64">
        <v>279688.09</v>
      </c>
      <c r="K186" s="44" t="str">
        <f t="shared" si="3"/>
        <v>70004124500099999200</v>
      </c>
      <c r="L186" s="37" t="s">
        <v>240</v>
      </c>
    </row>
    <row r="187" spans="1:12" ht="24">
      <c r="A187" s="94" t="s">
        <v>94</v>
      </c>
      <c r="B187" s="107" t="s">
        <v>4</v>
      </c>
      <c r="C187" s="105" t="s">
        <v>6</v>
      </c>
      <c r="D187" s="108" t="s">
        <v>237</v>
      </c>
      <c r="E187" s="168" t="s">
        <v>162</v>
      </c>
      <c r="F187" s="169"/>
      <c r="G187" s="106" t="s">
        <v>96</v>
      </c>
      <c r="H187" s="54">
        <v>510000</v>
      </c>
      <c r="I187" s="55">
        <v>230311.91</v>
      </c>
      <c r="J187" s="64">
        <v>279688.09</v>
      </c>
      <c r="K187" s="44" t="str">
        <f t="shared" si="3"/>
        <v>70004124500099999240</v>
      </c>
      <c r="L187" s="37" t="s">
        <v>241</v>
      </c>
    </row>
    <row r="188" spans="1:12" s="34" customFormat="1" ht="14.25">
      <c r="A188" s="109" t="s">
        <v>97</v>
      </c>
      <c r="B188" s="110" t="s">
        <v>4</v>
      </c>
      <c r="C188" s="99" t="s">
        <v>6</v>
      </c>
      <c r="D188" s="111" t="s">
        <v>237</v>
      </c>
      <c r="E188" s="178" t="s">
        <v>162</v>
      </c>
      <c r="F188" s="179"/>
      <c r="G188" s="112" t="s">
        <v>98</v>
      </c>
      <c r="H188" s="58">
        <v>510000</v>
      </c>
      <c r="I188" s="59">
        <v>230311.91</v>
      </c>
      <c r="J188" s="65">
        <f>IF(IF(H188="",0,H188)=0,0,(IF(H188&gt;0,IF(I188&gt;H188,0,H188-I188),IF(I188&gt;H188,H188-I188,0))))</f>
        <v>279688.09</v>
      </c>
      <c r="K188" s="44" t="str">
        <f t="shared" si="3"/>
        <v>70004124500099999244</v>
      </c>
      <c r="L188" s="33" t="str">
        <f>C188&amp;D188&amp;E188&amp;F188&amp;G188</f>
        <v>70004124500099999244</v>
      </c>
    </row>
    <row r="189" spans="1:12" ht="24">
      <c r="A189" s="94" t="s">
        <v>242</v>
      </c>
      <c r="B189" s="107" t="s">
        <v>4</v>
      </c>
      <c r="C189" s="105" t="s">
        <v>6</v>
      </c>
      <c r="D189" s="108" t="s">
        <v>237</v>
      </c>
      <c r="E189" s="168" t="s">
        <v>244</v>
      </c>
      <c r="F189" s="169"/>
      <c r="G189" s="106" t="s">
        <v>78</v>
      </c>
      <c r="H189" s="54">
        <v>30000</v>
      </c>
      <c r="I189" s="55">
        <v>29250</v>
      </c>
      <c r="J189" s="64">
        <v>750</v>
      </c>
      <c r="K189" s="44" t="str">
        <f t="shared" si="3"/>
        <v>70004124700000000000</v>
      </c>
      <c r="L189" s="37" t="s">
        <v>243</v>
      </c>
    </row>
    <row r="190" spans="1:12" ht="28.5" customHeight="1">
      <c r="A190" s="94" t="s">
        <v>245</v>
      </c>
      <c r="B190" s="107" t="s">
        <v>4</v>
      </c>
      <c r="C190" s="105" t="s">
        <v>6</v>
      </c>
      <c r="D190" s="108" t="s">
        <v>237</v>
      </c>
      <c r="E190" s="168" t="s">
        <v>247</v>
      </c>
      <c r="F190" s="169"/>
      <c r="G190" s="106" t="s">
        <v>78</v>
      </c>
      <c r="H190" s="54">
        <v>30000</v>
      </c>
      <c r="I190" s="55">
        <v>29250</v>
      </c>
      <c r="J190" s="64">
        <v>750</v>
      </c>
      <c r="K190" s="44" t="str">
        <f t="shared" si="3"/>
        <v>70004124750000000000</v>
      </c>
      <c r="L190" s="37" t="s">
        <v>246</v>
      </c>
    </row>
    <row r="191" spans="1:12" ht="24">
      <c r="A191" s="94" t="s">
        <v>248</v>
      </c>
      <c r="B191" s="107" t="s">
        <v>4</v>
      </c>
      <c r="C191" s="105" t="s">
        <v>6</v>
      </c>
      <c r="D191" s="108" t="s">
        <v>237</v>
      </c>
      <c r="E191" s="168" t="s">
        <v>250</v>
      </c>
      <c r="F191" s="169"/>
      <c r="G191" s="106" t="s">
        <v>78</v>
      </c>
      <c r="H191" s="54">
        <v>30000</v>
      </c>
      <c r="I191" s="55">
        <v>29250</v>
      </c>
      <c r="J191" s="64">
        <v>750</v>
      </c>
      <c r="K191" s="44" t="str">
        <f t="shared" si="3"/>
        <v>700041247500S6100000</v>
      </c>
      <c r="L191" s="37" t="s">
        <v>249</v>
      </c>
    </row>
    <row r="192" spans="1:12" ht="27" customHeight="1">
      <c r="A192" s="94" t="s">
        <v>92</v>
      </c>
      <c r="B192" s="107" t="s">
        <v>4</v>
      </c>
      <c r="C192" s="105" t="s">
        <v>6</v>
      </c>
      <c r="D192" s="108" t="s">
        <v>237</v>
      </c>
      <c r="E192" s="168" t="s">
        <v>250</v>
      </c>
      <c r="F192" s="169"/>
      <c r="G192" s="106" t="s">
        <v>4</v>
      </c>
      <c r="H192" s="54">
        <v>30000</v>
      </c>
      <c r="I192" s="55">
        <v>29250</v>
      </c>
      <c r="J192" s="64">
        <v>750</v>
      </c>
      <c r="K192" s="44" t="str">
        <f t="shared" si="3"/>
        <v>700041247500S6100200</v>
      </c>
      <c r="L192" s="37" t="s">
        <v>251</v>
      </c>
    </row>
    <row r="193" spans="1:12" ht="24">
      <c r="A193" s="94" t="s">
        <v>94</v>
      </c>
      <c r="B193" s="107" t="s">
        <v>4</v>
      </c>
      <c r="C193" s="105" t="s">
        <v>6</v>
      </c>
      <c r="D193" s="108" t="s">
        <v>237</v>
      </c>
      <c r="E193" s="168" t="s">
        <v>250</v>
      </c>
      <c r="F193" s="169"/>
      <c r="G193" s="106" t="s">
        <v>96</v>
      </c>
      <c r="H193" s="54">
        <v>30000</v>
      </c>
      <c r="I193" s="55">
        <v>29250</v>
      </c>
      <c r="J193" s="64">
        <v>750</v>
      </c>
      <c r="K193" s="44" t="str">
        <f t="shared" si="3"/>
        <v>700041247500S6100240</v>
      </c>
      <c r="L193" s="37" t="s">
        <v>252</v>
      </c>
    </row>
    <row r="194" spans="1:12" s="34" customFormat="1" ht="14.25">
      <c r="A194" s="109" t="s">
        <v>97</v>
      </c>
      <c r="B194" s="110" t="s">
        <v>4</v>
      </c>
      <c r="C194" s="99" t="s">
        <v>6</v>
      </c>
      <c r="D194" s="111" t="s">
        <v>237</v>
      </c>
      <c r="E194" s="178" t="s">
        <v>250</v>
      </c>
      <c r="F194" s="179"/>
      <c r="G194" s="112" t="s">
        <v>98</v>
      </c>
      <c r="H194" s="58">
        <v>30000</v>
      </c>
      <c r="I194" s="59">
        <v>29250</v>
      </c>
      <c r="J194" s="65">
        <f>IF(IF(H194="",0,H194)=0,0,(IF(H194&gt;0,IF(I194&gt;H194,0,H194-I194),IF(I194&gt;H194,H194-I194,0))))</f>
        <v>750</v>
      </c>
      <c r="K194" s="44" t="str">
        <f t="shared" si="3"/>
        <v>700041247500S6100244</v>
      </c>
      <c r="L194" s="33" t="str">
        <f>C194&amp;D194&amp;E194&amp;F194&amp;G194</f>
        <v>700041247500S6100244</v>
      </c>
    </row>
    <row r="195" spans="1:12" ht="27.75" customHeight="1">
      <c r="A195" s="94" t="s">
        <v>253</v>
      </c>
      <c r="B195" s="107" t="s">
        <v>4</v>
      </c>
      <c r="C195" s="105" t="s">
        <v>6</v>
      </c>
      <c r="D195" s="108" t="s">
        <v>237</v>
      </c>
      <c r="E195" s="168" t="s">
        <v>255</v>
      </c>
      <c r="F195" s="169"/>
      <c r="G195" s="106" t="s">
        <v>78</v>
      </c>
      <c r="H195" s="54">
        <v>1325000</v>
      </c>
      <c r="I195" s="55">
        <v>192500</v>
      </c>
      <c r="J195" s="64">
        <v>1132500</v>
      </c>
      <c r="K195" s="44" t="str">
        <f t="shared" si="3"/>
        <v>70004125100000000000</v>
      </c>
      <c r="L195" s="37" t="s">
        <v>254</v>
      </c>
    </row>
    <row r="196" spans="1:12" ht="27.75" customHeight="1">
      <c r="A196" s="94" t="s">
        <v>256</v>
      </c>
      <c r="B196" s="107" t="s">
        <v>4</v>
      </c>
      <c r="C196" s="105" t="s">
        <v>6</v>
      </c>
      <c r="D196" s="108" t="s">
        <v>237</v>
      </c>
      <c r="E196" s="168" t="s">
        <v>258</v>
      </c>
      <c r="F196" s="169"/>
      <c r="G196" s="106" t="s">
        <v>78</v>
      </c>
      <c r="H196" s="54">
        <v>1325000</v>
      </c>
      <c r="I196" s="55">
        <v>192500</v>
      </c>
      <c r="J196" s="64">
        <v>1132500</v>
      </c>
      <c r="K196" s="44" t="str">
        <f t="shared" si="3"/>
        <v>70004125100099999000</v>
      </c>
      <c r="L196" s="37" t="s">
        <v>257</v>
      </c>
    </row>
    <row r="197" spans="1:12" ht="25.5" customHeight="1">
      <c r="A197" s="94" t="s">
        <v>92</v>
      </c>
      <c r="B197" s="107" t="s">
        <v>4</v>
      </c>
      <c r="C197" s="105" t="s">
        <v>6</v>
      </c>
      <c r="D197" s="108" t="s">
        <v>237</v>
      </c>
      <c r="E197" s="168" t="s">
        <v>258</v>
      </c>
      <c r="F197" s="169"/>
      <c r="G197" s="106" t="s">
        <v>4</v>
      </c>
      <c r="H197" s="54">
        <v>1325000</v>
      </c>
      <c r="I197" s="55">
        <v>192500</v>
      </c>
      <c r="J197" s="64">
        <v>1132500</v>
      </c>
      <c r="K197" s="44" t="str">
        <f t="shared" si="3"/>
        <v>70004125100099999200</v>
      </c>
      <c r="L197" s="37" t="s">
        <v>259</v>
      </c>
    </row>
    <row r="198" spans="1:12" ht="24">
      <c r="A198" s="94" t="s">
        <v>94</v>
      </c>
      <c r="B198" s="107" t="s">
        <v>4</v>
      </c>
      <c r="C198" s="105" t="s">
        <v>6</v>
      </c>
      <c r="D198" s="108" t="s">
        <v>237</v>
      </c>
      <c r="E198" s="168" t="s">
        <v>258</v>
      </c>
      <c r="F198" s="169"/>
      <c r="G198" s="106" t="s">
        <v>96</v>
      </c>
      <c r="H198" s="54">
        <v>1325000</v>
      </c>
      <c r="I198" s="55">
        <v>192500</v>
      </c>
      <c r="J198" s="64">
        <v>1132500</v>
      </c>
      <c r="K198" s="44" t="str">
        <f t="shared" si="3"/>
        <v>70004125100099999240</v>
      </c>
      <c r="L198" s="37" t="s">
        <v>260</v>
      </c>
    </row>
    <row r="199" spans="1:12" s="34" customFormat="1" ht="14.25">
      <c r="A199" s="109" t="s">
        <v>97</v>
      </c>
      <c r="B199" s="110" t="s">
        <v>4</v>
      </c>
      <c r="C199" s="99" t="s">
        <v>6</v>
      </c>
      <c r="D199" s="111" t="s">
        <v>237</v>
      </c>
      <c r="E199" s="178" t="s">
        <v>258</v>
      </c>
      <c r="F199" s="179"/>
      <c r="G199" s="112" t="s">
        <v>98</v>
      </c>
      <c r="H199" s="58">
        <v>1325000</v>
      </c>
      <c r="I199" s="59">
        <v>192500</v>
      </c>
      <c r="J199" s="65">
        <f>IF(IF(H199="",0,H199)=0,0,(IF(H199&gt;0,IF(I199&gt;H199,0,H199-I199),IF(I199&gt;H199,H199-I199,0))))</f>
        <v>1132500</v>
      </c>
      <c r="K199" s="44" t="str">
        <f t="shared" si="3"/>
        <v>70004125100099999244</v>
      </c>
      <c r="L199" s="33" t="str">
        <f>C199&amp;D199&amp;E199&amp;F199&amp;G199</f>
        <v>70004125100099999244</v>
      </c>
    </row>
    <row r="200" spans="1:12" ht="14.25">
      <c r="A200" s="94" t="s">
        <v>261</v>
      </c>
      <c r="B200" s="107" t="s">
        <v>4</v>
      </c>
      <c r="C200" s="105" t="s">
        <v>6</v>
      </c>
      <c r="D200" s="108" t="s">
        <v>263</v>
      </c>
      <c r="E200" s="168" t="s">
        <v>77</v>
      </c>
      <c r="F200" s="169"/>
      <c r="G200" s="106" t="s">
        <v>78</v>
      </c>
      <c r="H200" s="54">
        <v>16635452</v>
      </c>
      <c r="I200" s="55">
        <v>8670360.78</v>
      </c>
      <c r="J200" s="64">
        <v>7965091.22</v>
      </c>
      <c r="K200" s="44" t="str">
        <f t="shared" si="3"/>
        <v>70005000000000000000</v>
      </c>
      <c r="L200" s="37" t="s">
        <v>262</v>
      </c>
    </row>
    <row r="201" spans="1:12" ht="14.25">
      <c r="A201" s="94" t="s">
        <v>264</v>
      </c>
      <c r="B201" s="107" t="s">
        <v>4</v>
      </c>
      <c r="C201" s="105" t="s">
        <v>6</v>
      </c>
      <c r="D201" s="108" t="s">
        <v>266</v>
      </c>
      <c r="E201" s="168" t="s">
        <v>77</v>
      </c>
      <c r="F201" s="169"/>
      <c r="G201" s="106" t="s">
        <v>78</v>
      </c>
      <c r="H201" s="54">
        <v>994400</v>
      </c>
      <c r="I201" s="55">
        <v>780009.39</v>
      </c>
      <c r="J201" s="64">
        <v>214390.61</v>
      </c>
      <c r="K201" s="44" t="str">
        <f t="shared" si="3"/>
        <v>70005010000000000000</v>
      </c>
      <c r="L201" s="37" t="s">
        <v>265</v>
      </c>
    </row>
    <row r="202" spans="1:12" ht="27" customHeight="1">
      <c r="A202" s="94" t="s">
        <v>267</v>
      </c>
      <c r="B202" s="107" t="s">
        <v>4</v>
      </c>
      <c r="C202" s="105" t="s">
        <v>6</v>
      </c>
      <c r="D202" s="108" t="s">
        <v>266</v>
      </c>
      <c r="E202" s="168" t="s">
        <v>269</v>
      </c>
      <c r="F202" s="169"/>
      <c r="G202" s="106" t="s">
        <v>78</v>
      </c>
      <c r="H202" s="54">
        <v>994400</v>
      </c>
      <c r="I202" s="55">
        <v>780009.39</v>
      </c>
      <c r="J202" s="64">
        <v>214390.61</v>
      </c>
      <c r="K202" s="44" t="str">
        <f t="shared" si="3"/>
        <v>70005014600000000000</v>
      </c>
      <c r="L202" s="37" t="s">
        <v>268</v>
      </c>
    </row>
    <row r="203" spans="1:12" ht="24">
      <c r="A203" s="94" t="s">
        <v>270</v>
      </c>
      <c r="B203" s="107" t="s">
        <v>4</v>
      </c>
      <c r="C203" s="105" t="s">
        <v>6</v>
      </c>
      <c r="D203" s="108" t="s">
        <v>266</v>
      </c>
      <c r="E203" s="168" t="s">
        <v>272</v>
      </c>
      <c r="F203" s="169"/>
      <c r="G203" s="106" t="s">
        <v>78</v>
      </c>
      <c r="H203" s="54">
        <v>994400</v>
      </c>
      <c r="I203" s="55">
        <v>780009.39</v>
      </c>
      <c r="J203" s="64">
        <v>214390.61</v>
      </c>
      <c r="K203" s="44" t="str">
        <f t="shared" si="3"/>
        <v>70005014610000000000</v>
      </c>
      <c r="L203" s="37" t="s">
        <v>271</v>
      </c>
    </row>
    <row r="204" spans="1:12" ht="50.25" customHeight="1">
      <c r="A204" s="94" t="s">
        <v>273</v>
      </c>
      <c r="B204" s="107" t="s">
        <v>4</v>
      </c>
      <c r="C204" s="105" t="s">
        <v>6</v>
      </c>
      <c r="D204" s="108" t="s">
        <v>266</v>
      </c>
      <c r="E204" s="168" t="s">
        <v>275</v>
      </c>
      <c r="F204" s="169"/>
      <c r="G204" s="106" t="s">
        <v>78</v>
      </c>
      <c r="H204" s="54">
        <v>994400</v>
      </c>
      <c r="I204" s="55">
        <v>780009.39</v>
      </c>
      <c r="J204" s="64">
        <v>214390.61</v>
      </c>
      <c r="K204" s="44" t="str">
        <f t="shared" si="3"/>
        <v>70005014610099999000</v>
      </c>
      <c r="L204" s="37" t="s">
        <v>274</v>
      </c>
    </row>
    <row r="205" spans="1:12" ht="24">
      <c r="A205" s="94" t="s">
        <v>92</v>
      </c>
      <c r="B205" s="107" t="s">
        <v>4</v>
      </c>
      <c r="C205" s="105" t="s">
        <v>6</v>
      </c>
      <c r="D205" s="108" t="s">
        <v>266</v>
      </c>
      <c r="E205" s="168" t="s">
        <v>275</v>
      </c>
      <c r="F205" s="169"/>
      <c r="G205" s="106" t="s">
        <v>4</v>
      </c>
      <c r="H205" s="54">
        <v>994400</v>
      </c>
      <c r="I205" s="55">
        <v>780009.39</v>
      </c>
      <c r="J205" s="64">
        <v>214390.61</v>
      </c>
      <c r="K205" s="44" t="str">
        <f t="shared" si="3"/>
        <v>70005014610099999200</v>
      </c>
      <c r="L205" s="37" t="s">
        <v>276</v>
      </c>
    </row>
    <row r="206" spans="1:12" ht="24">
      <c r="A206" s="94" t="s">
        <v>94</v>
      </c>
      <c r="B206" s="107" t="s">
        <v>4</v>
      </c>
      <c r="C206" s="105" t="s">
        <v>6</v>
      </c>
      <c r="D206" s="108" t="s">
        <v>266</v>
      </c>
      <c r="E206" s="168" t="s">
        <v>275</v>
      </c>
      <c r="F206" s="169"/>
      <c r="G206" s="106" t="s">
        <v>96</v>
      </c>
      <c r="H206" s="54">
        <v>994400</v>
      </c>
      <c r="I206" s="55">
        <v>780009.39</v>
      </c>
      <c r="J206" s="64">
        <v>214390.61</v>
      </c>
      <c r="K206" s="44" t="str">
        <f t="shared" si="3"/>
        <v>70005014610099999240</v>
      </c>
      <c r="L206" s="37" t="s">
        <v>277</v>
      </c>
    </row>
    <row r="207" spans="1:12" s="34" customFormat="1" ht="14.25">
      <c r="A207" s="109" t="s">
        <v>97</v>
      </c>
      <c r="B207" s="110" t="s">
        <v>4</v>
      </c>
      <c r="C207" s="99" t="s">
        <v>6</v>
      </c>
      <c r="D207" s="111" t="s">
        <v>266</v>
      </c>
      <c r="E207" s="178" t="s">
        <v>275</v>
      </c>
      <c r="F207" s="179"/>
      <c r="G207" s="112" t="s">
        <v>98</v>
      </c>
      <c r="H207" s="58">
        <v>994400</v>
      </c>
      <c r="I207" s="59">
        <v>780009.39</v>
      </c>
      <c r="J207" s="65">
        <f>IF(IF(H207="",0,H207)=0,0,(IF(H207&gt;0,IF(I207&gt;H207,0,H207-I207),IF(I207&gt;H207,H207-I207,0))))</f>
        <v>214390.61</v>
      </c>
      <c r="K207" s="44" t="str">
        <f t="shared" si="3"/>
        <v>70005014610099999244</v>
      </c>
      <c r="L207" s="33" t="str">
        <f>C207&amp;D207&amp;E207&amp;F207&amp;G207</f>
        <v>70005014610099999244</v>
      </c>
    </row>
    <row r="208" spans="1:12" ht="14.25">
      <c r="A208" s="94" t="s">
        <v>278</v>
      </c>
      <c r="B208" s="107" t="s">
        <v>4</v>
      </c>
      <c r="C208" s="105" t="s">
        <v>6</v>
      </c>
      <c r="D208" s="108" t="s">
        <v>280</v>
      </c>
      <c r="E208" s="168" t="s">
        <v>77</v>
      </c>
      <c r="F208" s="169"/>
      <c r="G208" s="106" t="s">
        <v>78</v>
      </c>
      <c r="H208" s="54">
        <v>930800</v>
      </c>
      <c r="I208" s="55">
        <v>546719.91</v>
      </c>
      <c r="J208" s="64">
        <v>384080.09</v>
      </c>
      <c r="K208" s="44" t="str">
        <f t="shared" si="3"/>
        <v>70005020000000000000</v>
      </c>
      <c r="L208" s="37" t="s">
        <v>279</v>
      </c>
    </row>
    <row r="209" spans="1:12" ht="30" customHeight="1">
      <c r="A209" s="94" t="s">
        <v>267</v>
      </c>
      <c r="B209" s="107" t="s">
        <v>4</v>
      </c>
      <c r="C209" s="105" t="s">
        <v>6</v>
      </c>
      <c r="D209" s="108" t="s">
        <v>280</v>
      </c>
      <c r="E209" s="168" t="s">
        <v>269</v>
      </c>
      <c r="F209" s="169"/>
      <c r="G209" s="106" t="s">
        <v>78</v>
      </c>
      <c r="H209" s="54">
        <v>930800</v>
      </c>
      <c r="I209" s="55">
        <v>546719.91</v>
      </c>
      <c r="J209" s="64">
        <v>384080.09</v>
      </c>
      <c r="K209" s="44" t="str">
        <f t="shared" si="3"/>
        <v>70005024600000000000</v>
      </c>
      <c r="L209" s="37" t="s">
        <v>281</v>
      </c>
    </row>
    <row r="210" spans="1:12" ht="24">
      <c r="A210" s="94" t="s">
        <v>282</v>
      </c>
      <c r="B210" s="107" t="s">
        <v>4</v>
      </c>
      <c r="C210" s="105" t="s">
        <v>6</v>
      </c>
      <c r="D210" s="108" t="s">
        <v>280</v>
      </c>
      <c r="E210" s="168" t="s">
        <v>284</v>
      </c>
      <c r="F210" s="169"/>
      <c r="G210" s="106" t="s">
        <v>78</v>
      </c>
      <c r="H210" s="54">
        <v>930800</v>
      </c>
      <c r="I210" s="55">
        <v>546719.91</v>
      </c>
      <c r="J210" s="64">
        <v>384080.09</v>
      </c>
      <c r="K210" s="44" t="str">
        <f t="shared" si="3"/>
        <v>70005024620000000000</v>
      </c>
      <c r="L210" s="37" t="s">
        <v>283</v>
      </c>
    </row>
    <row r="211" spans="1:12" ht="24">
      <c r="A211" s="94" t="s">
        <v>285</v>
      </c>
      <c r="B211" s="107" t="s">
        <v>4</v>
      </c>
      <c r="C211" s="105" t="s">
        <v>6</v>
      </c>
      <c r="D211" s="108" t="s">
        <v>280</v>
      </c>
      <c r="E211" s="168" t="s">
        <v>287</v>
      </c>
      <c r="F211" s="169"/>
      <c r="G211" s="106" t="s">
        <v>78</v>
      </c>
      <c r="H211" s="54">
        <v>930800</v>
      </c>
      <c r="I211" s="55">
        <v>546719.91</v>
      </c>
      <c r="J211" s="64">
        <v>384080.09</v>
      </c>
      <c r="K211" s="44" t="str">
        <f t="shared" si="3"/>
        <v>70005024620013000000</v>
      </c>
      <c r="L211" s="37" t="s">
        <v>286</v>
      </c>
    </row>
    <row r="212" spans="1:12" ht="14.25">
      <c r="A212" s="94" t="s">
        <v>119</v>
      </c>
      <c r="B212" s="107" t="s">
        <v>4</v>
      </c>
      <c r="C212" s="105" t="s">
        <v>6</v>
      </c>
      <c r="D212" s="108" t="s">
        <v>280</v>
      </c>
      <c r="E212" s="168" t="s">
        <v>287</v>
      </c>
      <c r="F212" s="169"/>
      <c r="G212" s="106" t="s">
        <v>121</v>
      </c>
      <c r="H212" s="54">
        <v>930800</v>
      </c>
      <c r="I212" s="55">
        <v>546719.91</v>
      </c>
      <c r="J212" s="64">
        <v>384080.09</v>
      </c>
      <c r="K212" s="44" t="str">
        <f t="shared" si="3"/>
        <v>70005024620013000800</v>
      </c>
      <c r="L212" s="37" t="s">
        <v>288</v>
      </c>
    </row>
    <row r="213" spans="1:12" ht="37.5" customHeight="1">
      <c r="A213" s="94" t="s">
        <v>164</v>
      </c>
      <c r="B213" s="107" t="s">
        <v>4</v>
      </c>
      <c r="C213" s="105" t="s">
        <v>6</v>
      </c>
      <c r="D213" s="108" t="s">
        <v>280</v>
      </c>
      <c r="E213" s="168" t="s">
        <v>287</v>
      </c>
      <c r="F213" s="169"/>
      <c r="G213" s="106" t="s">
        <v>166</v>
      </c>
      <c r="H213" s="54">
        <v>930800</v>
      </c>
      <c r="I213" s="55">
        <v>546719.91</v>
      </c>
      <c r="J213" s="64">
        <v>384080.09</v>
      </c>
      <c r="K213" s="44" t="str">
        <f t="shared" si="3"/>
        <v>70005024620013000810</v>
      </c>
      <c r="L213" s="37" t="s">
        <v>289</v>
      </c>
    </row>
    <row r="214" spans="1:12" s="34" customFormat="1" ht="37.5" customHeight="1">
      <c r="A214" s="109" t="s">
        <v>167</v>
      </c>
      <c r="B214" s="110" t="s">
        <v>4</v>
      </c>
      <c r="C214" s="99" t="s">
        <v>6</v>
      </c>
      <c r="D214" s="111" t="s">
        <v>280</v>
      </c>
      <c r="E214" s="178" t="s">
        <v>287</v>
      </c>
      <c r="F214" s="179"/>
      <c r="G214" s="112" t="s">
        <v>168</v>
      </c>
      <c r="H214" s="58">
        <v>930800</v>
      </c>
      <c r="I214" s="59">
        <v>546719.91</v>
      </c>
      <c r="J214" s="65">
        <f>IF(IF(H214="",0,H214)=0,0,(IF(H214&gt;0,IF(I214&gt;H214,0,H214-I214),IF(I214&gt;H214,H214-I214,0))))</f>
        <v>384080.09</v>
      </c>
      <c r="K214" s="44" t="str">
        <f t="shared" si="3"/>
        <v>70005024620013000811</v>
      </c>
      <c r="L214" s="33" t="str">
        <f>C214&amp;D214&amp;E214&amp;F214&amp;G214</f>
        <v>70005024620013000811</v>
      </c>
    </row>
    <row r="215" spans="1:12" ht="14.25">
      <c r="A215" s="94" t="s">
        <v>290</v>
      </c>
      <c r="B215" s="107" t="s">
        <v>4</v>
      </c>
      <c r="C215" s="105" t="s">
        <v>6</v>
      </c>
      <c r="D215" s="108" t="s">
        <v>292</v>
      </c>
      <c r="E215" s="168" t="s">
        <v>77</v>
      </c>
      <c r="F215" s="169"/>
      <c r="G215" s="106" t="s">
        <v>78</v>
      </c>
      <c r="H215" s="54">
        <v>12345052</v>
      </c>
      <c r="I215" s="55">
        <v>6942716.19</v>
      </c>
      <c r="J215" s="64">
        <v>5402335.81</v>
      </c>
      <c r="K215" s="44" t="str">
        <f t="shared" si="3"/>
        <v>70005030000000000000</v>
      </c>
      <c r="L215" s="37" t="s">
        <v>291</v>
      </c>
    </row>
    <row r="216" spans="1:12" ht="24">
      <c r="A216" s="94" t="s">
        <v>86</v>
      </c>
      <c r="B216" s="107" t="s">
        <v>4</v>
      </c>
      <c r="C216" s="105" t="s">
        <v>6</v>
      </c>
      <c r="D216" s="108" t="s">
        <v>292</v>
      </c>
      <c r="E216" s="168" t="s">
        <v>88</v>
      </c>
      <c r="F216" s="169"/>
      <c r="G216" s="106" t="s">
        <v>78</v>
      </c>
      <c r="H216" s="54">
        <v>1155000</v>
      </c>
      <c r="I216" s="55">
        <v>10000</v>
      </c>
      <c r="J216" s="64">
        <v>1145000</v>
      </c>
      <c r="K216" s="44" t="str">
        <f t="shared" si="3"/>
        <v>70005034100000000000</v>
      </c>
      <c r="L216" s="37" t="s">
        <v>293</v>
      </c>
    </row>
    <row r="217" spans="1:12" ht="14.25">
      <c r="A217" s="94" t="s">
        <v>294</v>
      </c>
      <c r="B217" s="107" t="s">
        <v>4</v>
      </c>
      <c r="C217" s="105" t="s">
        <v>6</v>
      </c>
      <c r="D217" s="108" t="s">
        <v>292</v>
      </c>
      <c r="E217" s="168" t="s">
        <v>296</v>
      </c>
      <c r="F217" s="169"/>
      <c r="G217" s="106" t="s">
        <v>78</v>
      </c>
      <c r="H217" s="54">
        <v>310000</v>
      </c>
      <c r="I217" s="55">
        <v>10000</v>
      </c>
      <c r="J217" s="64">
        <v>300000</v>
      </c>
      <c r="K217" s="44" t="str">
        <f t="shared" si="3"/>
        <v>70005034100015000000</v>
      </c>
      <c r="L217" s="37" t="s">
        <v>295</v>
      </c>
    </row>
    <row r="218" spans="1:12" ht="24">
      <c r="A218" s="94" t="s">
        <v>92</v>
      </c>
      <c r="B218" s="107" t="s">
        <v>4</v>
      </c>
      <c r="C218" s="105" t="s">
        <v>6</v>
      </c>
      <c r="D218" s="108" t="s">
        <v>292</v>
      </c>
      <c r="E218" s="168" t="s">
        <v>296</v>
      </c>
      <c r="F218" s="169"/>
      <c r="G218" s="106" t="s">
        <v>4</v>
      </c>
      <c r="H218" s="54">
        <v>310000</v>
      </c>
      <c r="I218" s="55">
        <v>10000</v>
      </c>
      <c r="J218" s="64">
        <v>300000</v>
      </c>
      <c r="K218" s="44" t="str">
        <f t="shared" si="3"/>
        <v>70005034100015000200</v>
      </c>
      <c r="L218" s="37" t="s">
        <v>297</v>
      </c>
    </row>
    <row r="219" spans="1:12" ht="24">
      <c r="A219" s="94" t="s">
        <v>94</v>
      </c>
      <c r="B219" s="107" t="s">
        <v>4</v>
      </c>
      <c r="C219" s="105" t="s">
        <v>6</v>
      </c>
      <c r="D219" s="108" t="s">
        <v>292</v>
      </c>
      <c r="E219" s="168" t="s">
        <v>296</v>
      </c>
      <c r="F219" s="169"/>
      <c r="G219" s="106" t="s">
        <v>96</v>
      </c>
      <c r="H219" s="54">
        <v>310000</v>
      </c>
      <c r="I219" s="55">
        <v>10000</v>
      </c>
      <c r="J219" s="64">
        <v>300000</v>
      </c>
      <c r="K219" s="44" t="str">
        <f t="shared" si="3"/>
        <v>70005034100015000240</v>
      </c>
      <c r="L219" s="37" t="s">
        <v>298</v>
      </c>
    </row>
    <row r="220" spans="1:12" s="34" customFormat="1" ht="14.25">
      <c r="A220" s="109" t="s">
        <v>97</v>
      </c>
      <c r="B220" s="110" t="s">
        <v>4</v>
      </c>
      <c r="C220" s="99" t="s">
        <v>6</v>
      </c>
      <c r="D220" s="111" t="s">
        <v>292</v>
      </c>
      <c r="E220" s="178" t="s">
        <v>296</v>
      </c>
      <c r="F220" s="179"/>
      <c r="G220" s="112" t="s">
        <v>98</v>
      </c>
      <c r="H220" s="58">
        <v>310000</v>
      </c>
      <c r="I220" s="59">
        <v>10000</v>
      </c>
      <c r="J220" s="65">
        <f>IF(IF(H220="",0,H220)=0,0,(IF(H220&gt;0,IF(I220&gt;H220,0,H220-I220),IF(I220&gt;H220,H220-I220,0))))</f>
        <v>300000</v>
      </c>
      <c r="K220" s="44" t="str">
        <f t="shared" si="3"/>
        <v>70005034100015000244</v>
      </c>
      <c r="L220" s="33" t="str">
        <f>C220&amp;D220&amp;E220&amp;F220&amp;G220</f>
        <v>70005034100015000244</v>
      </c>
    </row>
    <row r="221" spans="1:12" ht="17.25" customHeight="1">
      <c r="A221" s="94" t="s">
        <v>299</v>
      </c>
      <c r="B221" s="107" t="s">
        <v>4</v>
      </c>
      <c r="C221" s="105" t="s">
        <v>6</v>
      </c>
      <c r="D221" s="108" t="s">
        <v>292</v>
      </c>
      <c r="E221" s="168" t="s">
        <v>301</v>
      </c>
      <c r="F221" s="169"/>
      <c r="G221" s="106" t="s">
        <v>78</v>
      </c>
      <c r="H221" s="54">
        <v>700000</v>
      </c>
      <c r="I221" s="55">
        <v>0</v>
      </c>
      <c r="J221" s="64">
        <v>700000</v>
      </c>
      <c r="K221" s="44" t="str">
        <f t="shared" si="3"/>
        <v>70005034100063910000</v>
      </c>
      <c r="L221" s="37" t="s">
        <v>300</v>
      </c>
    </row>
    <row r="222" spans="1:12" ht="24">
      <c r="A222" s="94" t="s">
        <v>92</v>
      </c>
      <c r="B222" s="107" t="s">
        <v>4</v>
      </c>
      <c r="C222" s="105" t="s">
        <v>6</v>
      </c>
      <c r="D222" s="108" t="s">
        <v>292</v>
      </c>
      <c r="E222" s="168" t="s">
        <v>301</v>
      </c>
      <c r="F222" s="169"/>
      <c r="G222" s="106" t="s">
        <v>4</v>
      </c>
      <c r="H222" s="54">
        <v>700000</v>
      </c>
      <c r="I222" s="55">
        <v>0</v>
      </c>
      <c r="J222" s="64">
        <v>700000</v>
      </c>
      <c r="K222" s="44" t="str">
        <f t="shared" si="3"/>
        <v>70005034100063910200</v>
      </c>
      <c r="L222" s="37" t="s">
        <v>302</v>
      </c>
    </row>
    <row r="223" spans="1:12" ht="24">
      <c r="A223" s="94" t="s">
        <v>94</v>
      </c>
      <c r="B223" s="107" t="s">
        <v>4</v>
      </c>
      <c r="C223" s="105" t="s">
        <v>6</v>
      </c>
      <c r="D223" s="108" t="s">
        <v>292</v>
      </c>
      <c r="E223" s="168" t="s">
        <v>301</v>
      </c>
      <c r="F223" s="169"/>
      <c r="G223" s="106" t="s">
        <v>96</v>
      </c>
      <c r="H223" s="54">
        <v>700000</v>
      </c>
      <c r="I223" s="55">
        <v>0</v>
      </c>
      <c r="J223" s="64">
        <v>700000</v>
      </c>
      <c r="K223" s="44" t="str">
        <f t="shared" si="3"/>
        <v>70005034100063910240</v>
      </c>
      <c r="L223" s="37" t="s">
        <v>303</v>
      </c>
    </row>
    <row r="224" spans="1:12" s="34" customFormat="1" ht="14.25">
      <c r="A224" s="109" t="s">
        <v>97</v>
      </c>
      <c r="B224" s="110" t="s">
        <v>4</v>
      </c>
      <c r="C224" s="99" t="s">
        <v>6</v>
      </c>
      <c r="D224" s="111" t="s">
        <v>292</v>
      </c>
      <c r="E224" s="178" t="s">
        <v>301</v>
      </c>
      <c r="F224" s="179"/>
      <c r="G224" s="112" t="s">
        <v>98</v>
      </c>
      <c r="H224" s="58">
        <v>700000</v>
      </c>
      <c r="I224" s="59">
        <v>0</v>
      </c>
      <c r="J224" s="65">
        <f>IF(IF(H224="",0,H224)=0,0,(IF(H224&gt;0,IF(I224&gt;H224,0,H224-I224),IF(I224&gt;H224,H224-I224,0))))</f>
        <v>700000</v>
      </c>
      <c r="K224" s="44" t="str">
        <f t="shared" si="3"/>
        <v>70005034100063910244</v>
      </c>
      <c r="L224" s="33" t="str">
        <f>C224&amp;D224&amp;E224&amp;F224&amp;G224</f>
        <v>70005034100063910244</v>
      </c>
    </row>
    <row r="225" spans="1:12" ht="27" customHeight="1">
      <c r="A225" s="94" t="s">
        <v>304</v>
      </c>
      <c r="B225" s="107" t="s">
        <v>4</v>
      </c>
      <c r="C225" s="105" t="s">
        <v>6</v>
      </c>
      <c r="D225" s="108" t="s">
        <v>292</v>
      </c>
      <c r="E225" s="168" t="s">
        <v>306</v>
      </c>
      <c r="F225" s="169"/>
      <c r="G225" s="106" t="s">
        <v>78</v>
      </c>
      <c r="H225" s="54">
        <v>75000</v>
      </c>
      <c r="I225" s="55">
        <v>0</v>
      </c>
      <c r="J225" s="64">
        <v>75000</v>
      </c>
      <c r="K225" s="44" t="str">
        <f t="shared" si="3"/>
        <v>70005034100072090000</v>
      </c>
      <c r="L225" s="37" t="s">
        <v>305</v>
      </c>
    </row>
    <row r="226" spans="1:12" ht="27" customHeight="1">
      <c r="A226" s="94" t="s">
        <v>92</v>
      </c>
      <c r="B226" s="107" t="s">
        <v>4</v>
      </c>
      <c r="C226" s="105" t="s">
        <v>6</v>
      </c>
      <c r="D226" s="108" t="s">
        <v>292</v>
      </c>
      <c r="E226" s="168" t="s">
        <v>306</v>
      </c>
      <c r="F226" s="169"/>
      <c r="G226" s="106" t="s">
        <v>4</v>
      </c>
      <c r="H226" s="54">
        <v>75000</v>
      </c>
      <c r="I226" s="55">
        <v>0</v>
      </c>
      <c r="J226" s="64">
        <v>75000</v>
      </c>
      <c r="K226" s="44" t="str">
        <f t="shared" si="3"/>
        <v>70005034100072090200</v>
      </c>
      <c r="L226" s="37" t="s">
        <v>307</v>
      </c>
    </row>
    <row r="227" spans="1:12" ht="24">
      <c r="A227" s="94" t="s">
        <v>94</v>
      </c>
      <c r="B227" s="107" t="s">
        <v>4</v>
      </c>
      <c r="C227" s="105" t="s">
        <v>6</v>
      </c>
      <c r="D227" s="108" t="s">
        <v>292</v>
      </c>
      <c r="E227" s="168" t="s">
        <v>306</v>
      </c>
      <c r="F227" s="169"/>
      <c r="G227" s="106" t="s">
        <v>96</v>
      </c>
      <c r="H227" s="54">
        <v>75000</v>
      </c>
      <c r="I227" s="55">
        <v>0</v>
      </c>
      <c r="J227" s="64">
        <v>75000</v>
      </c>
      <c r="K227" s="44" t="str">
        <f aca="true" t="shared" si="4" ref="K227:K290">C227&amp;D227&amp;E227&amp;F227&amp;G227</f>
        <v>70005034100072090240</v>
      </c>
      <c r="L227" s="37" t="s">
        <v>308</v>
      </c>
    </row>
    <row r="228" spans="1:12" s="34" customFormat="1" ht="14.25">
      <c r="A228" s="109" t="s">
        <v>97</v>
      </c>
      <c r="B228" s="110" t="s">
        <v>4</v>
      </c>
      <c r="C228" s="99" t="s">
        <v>6</v>
      </c>
      <c r="D228" s="111" t="s">
        <v>292</v>
      </c>
      <c r="E228" s="178" t="s">
        <v>306</v>
      </c>
      <c r="F228" s="179"/>
      <c r="G228" s="112" t="s">
        <v>98</v>
      </c>
      <c r="H228" s="58">
        <v>75000</v>
      </c>
      <c r="I228" s="59">
        <v>0</v>
      </c>
      <c r="J228" s="65">
        <f>IF(IF(H228="",0,H228)=0,0,(IF(H228&gt;0,IF(I228&gt;H228,0,H228-I228),IF(I228&gt;H228,H228-I228,0))))</f>
        <v>75000</v>
      </c>
      <c r="K228" s="44" t="str">
        <f t="shared" si="4"/>
        <v>70005034100072090244</v>
      </c>
      <c r="L228" s="33" t="str">
        <f>C228&amp;D228&amp;E228&amp;F228&amp;G228</f>
        <v>70005034100072090244</v>
      </c>
    </row>
    <row r="229" spans="1:12" ht="20.25" customHeight="1">
      <c r="A229" s="94" t="s">
        <v>309</v>
      </c>
      <c r="B229" s="107" t="s">
        <v>4</v>
      </c>
      <c r="C229" s="105" t="s">
        <v>6</v>
      </c>
      <c r="D229" s="108" t="s">
        <v>292</v>
      </c>
      <c r="E229" s="168" t="s">
        <v>311</v>
      </c>
      <c r="F229" s="169"/>
      <c r="G229" s="106" t="s">
        <v>78</v>
      </c>
      <c r="H229" s="54">
        <v>70000</v>
      </c>
      <c r="I229" s="55">
        <v>0</v>
      </c>
      <c r="J229" s="64">
        <v>70000</v>
      </c>
      <c r="K229" s="44" t="str">
        <f t="shared" si="4"/>
        <v>700050341000S2090000</v>
      </c>
      <c r="L229" s="37" t="s">
        <v>310</v>
      </c>
    </row>
    <row r="230" spans="1:12" ht="24">
      <c r="A230" s="94" t="s">
        <v>92</v>
      </c>
      <c r="B230" s="107" t="s">
        <v>4</v>
      </c>
      <c r="C230" s="105" t="s">
        <v>6</v>
      </c>
      <c r="D230" s="108" t="s">
        <v>292</v>
      </c>
      <c r="E230" s="168" t="s">
        <v>311</v>
      </c>
      <c r="F230" s="169"/>
      <c r="G230" s="106" t="s">
        <v>4</v>
      </c>
      <c r="H230" s="54">
        <v>70000</v>
      </c>
      <c r="I230" s="55">
        <v>0</v>
      </c>
      <c r="J230" s="64">
        <v>70000</v>
      </c>
      <c r="K230" s="44" t="str">
        <f t="shared" si="4"/>
        <v>700050341000S2090200</v>
      </c>
      <c r="L230" s="37" t="s">
        <v>312</v>
      </c>
    </row>
    <row r="231" spans="1:12" ht="24">
      <c r="A231" s="94" t="s">
        <v>94</v>
      </c>
      <c r="B231" s="107" t="s">
        <v>4</v>
      </c>
      <c r="C231" s="105" t="s">
        <v>6</v>
      </c>
      <c r="D231" s="108" t="s">
        <v>292</v>
      </c>
      <c r="E231" s="168" t="s">
        <v>311</v>
      </c>
      <c r="F231" s="169"/>
      <c r="G231" s="106" t="s">
        <v>96</v>
      </c>
      <c r="H231" s="54">
        <v>70000</v>
      </c>
      <c r="I231" s="55">
        <v>0</v>
      </c>
      <c r="J231" s="64">
        <v>70000</v>
      </c>
      <c r="K231" s="44" t="str">
        <f t="shared" si="4"/>
        <v>700050341000S2090240</v>
      </c>
      <c r="L231" s="37" t="s">
        <v>313</v>
      </c>
    </row>
    <row r="232" spans="1:12" s="34" customFormat="1" ht="14.25">
      <c r="A232" s="109" t="s">
        <v>97</v>
      </c>
      <c r="B232" s="110" t="s">
        <v>4</v>
      </c>
      <c r="C232" s="99" t="s">
        <v>6</v>
      </c>
      <c r="D232" s="111" t="s">
        <v>292</v>
      </c>
      <c r="E232" s="178" t="s">
        <v>311</v>
      </c>
      <c r="F232" s="179"/>
      <c r="G232" s="112" t="s">
        <v>98</v>
      </c>
      <c r="H232" s="58">
        <v>70000</v>
      </c>
      <c r="I232" s="59">
        <v>0</v>
      </c>
      <c r="J232" s="65">
        <f>IF(IF(H232="",0,H232)=0,0,(IF(H232&gt;0,IF(I232&gt;H232,0,H232-I232),IF(I232&gt;H232,H232-I232,0))))</f>
        <v>70000</v>
      </c>
      <c r="K232" s="44" t="str">
        <f t="shared" si="4"/>
        <v>700050341000S2090244</v>
      </c>
      <c r="L232" s="33" t="str">
        <f>C232&amp;D232&amp;E232&amp;F232&amp;G232</f>
        <v>700050341000S2090244</v>
      </c>
    </row>
    <row r="233" spans="1:12" ht="27.75" customHeight="1">
      <c r="A233" s="94" t="s">
        <v>314</v>
      </c>
      <c r="B233" s="107" t="s">
        <v>4</v>
      </c>
      <c r="C233" s="105" t="s">
        <v>6</v>
      </c>
      <c r="D233" s="108" t="s">
        <v>292</v>
      </c>
      <c r="E233" s="168" t="s">
        <v>316</v>
      </c>
      <c r="F233" s="169"/>
      <c r="G233" s="106" t="s">
        <v>78</v>
      </c>
      <c r="H233" s="54">
        <v>1147069</v>
      </c>
      <c r="I233" s="55">
        <v>945569</v>
      </c>
      <c r="J233" s="64">
        <v>201500</v>
      </c>
      <c r="K233" s="44" t="str">
        <f t="shared" si="4"/>
        <v>70005034400000000000</v>
      </c>
      <c r="L233" s="37" t="s">
        <v>315</v>
      </c>
    </row>
    <row r="234" spans="1:12" ht="38.25" customHeight="1">
      <c r="A234" s="94" t="s">
        <v>317</v>
      </c>
      <c r="B234" s="107" t="s">
        <v>4</v>
      </c>
      <c r="C234" s="105" t="s">
        <v>6</v>
      </c>
      <c r="D234" s="108" t="s">
        <v>292</v>
      </c>
      <c r="E234" s="168" t="s">
        <v>319</v>
      </c>
      <c r="F234" s="169"/>
      <c r="G234" s="106" t="s">
        <v>78</v>
      </c>
      <c r="H234" s="54">
        <v>325000</v>
      </c>
      <c r="I234" s="55">
        <v>123500</v>
      </c>
      <c r="J234" s="64">
        <v>201500</v>
      </c>
      <c r="K234" s="44" t="str">
        <f t="shared" si="4"/>
        <v>70005034400099999000</v>
      </c>
      <c r="L234" s="37" t="s">
        <v>318</v>
      </c>
    </row>
    <row r="235" spans="1:12" ht="27" customHeight="1">
      <c r="A235" s="94" t="s">
        <v>92</v>
      </c>
      <c r="B235" s="107" t="s">
        <v>4</v>
      </c>
      <c r="C235" s="105" t="s">
        <v>6</v>
      </c>
      <c r="D235" s="108" t="s">
        <v>292</v>
      </c>
      <c r="E235" s="168" t="s">
        <v>319</v>
      </c>
      <c r="F235" s="169"/>
      <c r="G235" s="106" t="s">
        <v>4</v>
      </c>
      <c r="H235" s="54">
        <v>325000</v>
      </c>
      <c r="I235" s="55">
        <v>123500</v>
      </c>
      <c r="J235" s="64">
        <v>201500</v>
      </c>
      <c r="K235" s="44" t="str">
        <f t="shared" si="4"/>
        <v>70005034400099999200</v>
      </c>
      <c r="L235" s="37" t="s">
        <v>320</v>
      </c>
    </row>
    <row r="236" spans="1:12" ht="24">
      <c r="A236" s="94" t="s">
        <v>94</v>
      </c>
      <c r="B236" s="107" t="s">
        <v>4</v>
      </c>
      <c r="C236" s="105" t="s">
        <v>6</v>
      </c>
      <c r="D236" s="108" t="s">
        <v>292</v>
      </c>
      <c r="E236" s="168" t="s">
        <v>319</v>
      </c>
      <c r="F236" s="169"/>
      <c r="G236" s="106" t="s">
        <v>96</v>
      </c>
      <c r="H236" s="54">
        <v>325000</v>
      </c>
      <c r="I236" s="55">
        <v>123500</v>
      </c>
      <c r="J236" s="64">
        <v>201500</v>
      </c>
      <c r="K236" s="44" t="str">
        <f t="shared" si="4"/>
        <v>70005034400099999240</v>
      </c>
      <c r="L236" s="37" t="s">
        <v>321</v>
      </c>
    </row>
    <row r="237" spans="1:12" s="34" customFormat="1" ht="14.25">
      <c r="A237" s="109" t="s">
        <v>97</v>
      </c>
      <c r="B237" s="110" t="s">
        <v>4</v>
      </c>
      <c r="C237" s="99" t="s">
        <v>6</v>
      </c>
      <c r="D237" s="111" t="s">
        <v>292</v>
      </c>
      <c r="E237" s="178" t="s">
        <v>319</v>
      </c>
      <c r="F237" s="179"/>
      <c r="G237" s="112" t="s">
        <v>98</v>
      </c>
      <c r="H237" s="58">
        <v>325000</v>
      </c>
      <c r="I237" s="59">
        <v>123500</v>
      </c>
      <c r="J237" s="65">
        <f>IF(IF(H237="",0,H237)=0,0,(IF(H237&gt;0,IF(I237&gt;H237,0,H237-I237),IF(I237&gt;H237,H237-I237,0))))</f>
        <v>201500</v>
      </c>
      <c r="K237" s="44" t="str">
        <f t="shared" si="4"/>
        <v>70005034400099999244</v>
      </c>
      <c r="L237" s="33" t="str">
        <f>C237&amp;D237&amp;E237&amp;F237&amp;G237</f>
        <v>70005034400099999244</v>
      </c>
    </row>
    <row r="238" spans="1:12" ht="18" customHeight="1">
      <c r="A238" s="94" t="s">
        <v>322</v>
      </c>
      <c r="B238" s="107" t="s">
        <v>4</v>
      </c>
      <c r="C238" s="105" t="s">
        <v>6</v>
      </c>
      <c r="D238" s="108" t="s">
        <v>292</v>
      </c>
      <c r="E238" s="168" t="s">
        <v>324</v>
      </c>
      <c r="F238" s="169"/>
      <c r="G238" s="106" t="s">
        <v>78</v>
      </c>
      <c r="H238" s="54">
        <v>822069</v>
      </c>
      <c r="I238" s="55">
        <v>822069</v>
      </c>
      <c r="J238" s="64">
        <v>0</v>
      </c>
      <c r="K238" s="44" t="str">
        <f t="shared" si="4"/>
        <v>7000503440F255550000</v>
      </c>
      <c r="L238" s="37" t="s">
        <v>323</v>
      </c>
    </row>
    <row r="239" spans="1:12" ht="26.25" customHeight="1">
      <c r="A239" s="94" t="s">
        <v>92</v>
      </c>
      <c r="B239" s="107" t="s">
        <v>4</v>
      </c>
      <c r="C239" s="105" t="s">
        <v>6</v>
      </c>
      <c r="D239" s="108" t="s">
        <v>292</v>
      </c>
      <c r="E239" s="168" t="s">
        <v>324</v>
      </c>
      <c r="F239" s="169"/>
      <c r="G239" s="106" t="s">
        <v>4</v>
      </c>
      <c r="H239" s="54">
        <v>822069</v>
      </c>
      <c r="I239" s="55">
        <v>822069</v>
      </c>
      <c r="J239" s="64">
        <v>0</v>
      </c>
      <c r="K239" s="44" t="str">
        <f t="shared" si="4"/>
        <v>7000503440F255550200</v>
      </c>
      <c r="L239" s="37" t="s">
        <v>325</v>
      </c>
    </row>
    <row r="240" spans="1:12" ht="24">
      <c r="A240" s="94" t="s">
        <v>94</v>
      </c>
      <c r="B240" s="107" t="s">
        <v>4</v>
      </c>
      <c r="C240" s="105" t="s">
        <v>6</v>
      </c>
      <c r="D240" s="108" t="s">
        <v>292</v>
      </c>
      <c r="E240" s="168" t="s">
        <v>324</v>
      </c>
      <c r="F240" s="169"/>
      <c r="G240" s="106" t="s">
        <v>96</v>
      </c>
      <c r="H240" s="54">
        <v>822069</v>
      </c>
      <c r="I240" s="55">
        <v>822069</v>
      </c>
      <c r="J240" s="64">
        <v>0</v>
      </c>
      <c r="K240" s="44" t="str">
        <f t="shared" si="4"/>
        <v>7000503440F255550240</v>
      </c>
      <c r="L240" s="37" t="s">
        <v>326</v>
      </c>
    </row>
    <row r="241" spans="1:12" s="34" customFormat="1" ht="14.25">
      <c r="A241" s="109" t="s">
        <v>97</v>
      </c>
      <c r="B241" s="110" t="s">
        <v>4</v>
      </c>
      <c r="C241" s="99" t="s">
        <v>6</v>
      </c>
      <c r="D241" s="111" t="s">
        <v>292</v>
      </c>
      <c r="E241" s="178" t="s">
        <v>324</v>
      </c>
      <c r="F241" s="179"/>
      <c r="G241" s="112" t="s">
        <v>98</v>
      </c>
      <c r="H241" s="58">
        <v>822069</v>
      </c>
      <c r="I241" s="59">
        <v>822069</v>
      </c>
      <c r="J241" s="65">
        <f>IF(IF(H241="",0,H241)=0,0,(IF(H241&gt;0,IF(I241&gt;H241,0,H241-I241),IF(I241&gt;H241,H241-I241,0))))</f>
        <v>0</v>
      </c>
      <c r="K241" s="44" t="str">
        <f t="shared" si="4"/>
        <v>7000503440F255550244</v>
      </c>
      <c r="L241" s="33" t="str">
        <f>C241&amp;D241&amp;E241&amp;F241&amp;G241</f>
        <v>7000503440F255550244</v>
      </c>
    </row>
    <row r="242" spans="1:12" ht="24">
      <c r="A242" s="94" t="s">
        <v>242</v>
      </c>
      <c r="B242" s="107" t="s">
        <v>4</v>
      </c>
      <c r="C242" s="105" t="s">
        <v>6</v>
      </c>
      <c r="D242" s="108" t="s">
        <v>292</v>
      </c>
      <c r="E242" s="168" t="s">
        <v>244</v>
      </c>
      <c r="F242" s="169"/>
      <c r="G242" s="106" t="s">
        <v>78</v>
      </c>
      <c r="H242" s="54">
        <v>9942983</v>
      </c>
      <c r="I242" s="55">
        <v>5987147.19</v>
      </c>
      <c r="J242" s="64">
        <v>3955835.81</v>
      </c>
      <c r="K242" s="44" t="str">
        <f t="shared" si="4"/>
        <v>70005034700000000000</v>
      </c>
      <c r="L242" s="37" t="s">
        <v>327</v>
      </c>
    </row>
    <row r="243" spans="1:12" ht="24">
      <c r="A243" s="94" t="s">
        <v>328</v>
      </c>
      <c r="B243" s="107" t="s">
        <v>4</v>
      </c>
      <c r="C243" s="105" t="s">
        <v>6</v>
      </c>
      <c r="D243" s="108" t="s">
        <v>292</v>
      </c>
      <c r="E243" s="168" t="s">
        <v>330</v>
      </c>
      <c r="F243" s="169"/>
      <c r="G243" s="106" t="s">
        <v>78</v>
      </c>
      <c r="H243" s="54">
        <v>5371000</v>
      </c>
      <c r="I243" s="55">
        <v>3627095.09</v>
      </c>
      <c r="J243" s="64">
        <v>1743904.91</v>
      </c>
      <c r="K243" s="44" t="str">
        <f t="shared" si="4"/>
        <v>70005034710000000000</v>
      </c>
      <c r="L243" s="37" t="s">
        <v>329</v>
      </c>
    </row>
    <row r="244" spans="1:12" ht="51.75" customHeight="1">
      <c r="A244" s="94" t="s">
        <v>331</v>
      </c>
      <c r="B244" s="107" t="s">
        <v>4</v>
      </c>
      <c r="C244" s="105" t="s">
        <v>6</v>
      </c>
      <c r="D244" s="108" t="s">
        <v>292</v>
      </c>
      <c r="E244" s="168" t="s">
        <v>333</v>
      </c>
      <c r="F244" s="169"/>
      <c r="G244" s="106" t="s">
        <v>78</v>
      </c>
      <c r="H244" s="54">
        <v>5371000</v>
      </c>
      <c r="I244" s="55">
        <v>3627095.09</v>
      </c>
      <c r="J244" s="64">
        <v>1743904.91</v>
      </c>
      <c r="K244" s="44" t="str">
        <f t="shared" si="4"/>
        <v>70005034710099999000</v>
      </c>
      <c r="L244" s="37" t="s">
        <v>332</v>
      </c>
    </row>
    <row r="245" spans="1:12" ht="24">
      <c r="A245" s="94" t="s">
        <v>92</v>
      </c>
      <c r="B245" s="107" t="s">
        <v>4</v>
      </c>
      <c r="C245" s="105" t="s">
        <v>6</v>
      </c>
      <c r="D245" s="108" t="s">
        <v>292</v>
      </c>
      <c r="E245" s="168" t="s">
        <v>333</v>
      </c>
      <c r="F245" s="169"/>
      <c r="G245" s="106" t="s">
        <v>4</v>
      </c>
      <c r="H245" s="54">
        <v>5371000</v>
      </c>
      <c r="I245" s="55">
        <v>3627095.09</v>
      </c>
      <c r="J245" s="64">
        <v>1743904.91</v>
      </c>
      <c r="K245" s="44" t="str">
        <f t="shared" si="4"/>
        <v>70005034710099999200</v>
      </c>
      <c r="L245" s="37" t="s">
        <v>334</v>
      </c>
    </row>
    <row r="246" spans="1:12" ht="24">
      <c r="A246" s="94" t="s">
        <v>94</v>
      </c>
      <c r="B246" s="107" t="s">
        <v>4</v>
      </c>
      <c r="C246" s="105" t="s">
        <v>6</v>
      </c>
      <c r="D246" s="108" t="s">
        <v>292</v>
      </c>
      <c r="E246" s="168" t="s">
        <v>333</v>
      </c>
      <c r="F246" s="169"/>
      <c r="G246" s="106" t="s">
        <v>96</v>
      </c>
      <c r="H246" s="54">
        <v>5371000</v>
      </c>
      <c r="I246" s="55">
        <v>3627095.09</v>
      </c>
      <c r="J246" s="64">
        <v>1743904.91</v>
      </c>
      <c r="K246" s="44" t="str">
        <f t="shared" si="4"/>
        <v>70005034710099999240</v>
      </c>
      <c r="L246" s="37" t="s">
        <v>335</v>
      </c>
    </row>
    <row r="247" spans="1:12" s="34" customFormat="1" ht="14.25">
      <c r="A247" s="109" t="s">
        <v>97</v>
      </c>
      <c r="B247" s="110" t="s">
        <v>4</v>
      </c>
      <c r="C247" s="99" t="s">
        <v>6</v>
      </c>
      <c r="D247" s="111" t="s">
        <v>292</v>
      </c>
      <c r="E247" s="178" t="s">
        <v>333</v>
      </c>
      <c r="F247" s="179"/>
      <c r="G247" s="112" t="s">
        <v>98</v>
      </c>
      <c r="H247" s="58">
        <v>5371000</v>
      </c>
      <c r="I247" s="59">
        <v>3627095.09</v>
      </c>
      <c r="J247" s="65">
        <f>IF(IF(H247="",0,H247)=0,0,(IF(H247&gt;0,IF(I247&gt;H247,0,H247-I247),IF(I247&gt;H247,H247-I247,0))))</f>
        <v>1743904.91</v>
      </c>
      <c r="K247" s="44" t="str">
        <f t="shared" si="4"/>
        <v>70005034710099999244</v>
      </c>
      <c r="L247" s="33" t="str">
        <f>C247&amp;D247&amp;E247&amp;F247&amp;G247</f>
        <v>70005034710099999244</v>
      </c>
    </row>
    <row r="248" spans="1:12" ht="24">
      <c r="A248" s="94" t="s">
        <v>336</v>
      </c>
      <c r="B248" s="107" t="s">
        <v>4</v>
      </c>
      <c r="C248" s="105" t="s">
        <v>6</v>
      </c>
      <c r="D248" s="108" t="s">
        <v>292</v>
      </c>
      <c r="E248" s="168" t="s">
        <v>338</v>
      </c>
      <c r="F248" s="169"/>
      <c r="G248" s="106" t="s">
        <v>78</v>
      </c>
      <c r="H248" s="54">
        <v>144000</v>
      </c>
      <c r="I248" s="55">
        <v>0</v>
      </c>
      <c r="J248" s="64">
        <v>144000</v>
      </c>
      <c r="K248" s="44" t="str">
        <f t="shared" si="4"/>
        <v>70005034720000000000</v>
      </c>
      <c r="L248" s="37" t="s">
        <v>337</v>
      </c>
    </row>
    <row r="249" spans="1:12" ht="41.25" customHeight="1">
      <c r="A249" s="94" t="s">
        <v>339</v>
      </c>
      <c r="B249" s="107" t="s">
        <v>4</v>
      </c>
      <c r="C249" s="105" t="s">
        <v>6</v>
      </c>
      <c r="D249" s="108" t="s">
        <v>292</v>
      </c>
      <c r="E249" s="168" t="s">
        <v>341</v>
      </c>
      <c r="F249" s="169"/>
      <c r="G249" s="106" t="s">
        <v>78</v>
      </c>
      <c r="H249" s="54">
        <v>144000</v>
      </c>
      <c r="I249" s="55">
        <v>0</v>
      </c>
      <c r="J249" s="64">
        <v>144000</v>
      </c>
      <c r="K249" s="44" t="str">
        <f t="shared" si="4"/>
        <v>70005034720099999000</v>
      </c>
      <c r="L249" s="37" t="s">
        <v>340</v>
      </c>
    </row>
    <row r="250" spans="1:12" ht="27" customHeight="1">
      <c r="A250" s="94" t="s">
        <v>92</v>
      </c>
      <c r="B250" s="107" t="s">
        <v>4</v>
      </c>
      <c r="C250" s="105" t="s">
        <v>6</v>
      </c>
      <c r="D250" s="108" t="s">
        <v>292</v>
      </c>
      <c r="E250" s="168" t="s">
        <v>341</v>
      </c>
      <c r="F250" s="169"/>
      <c r="G250" s="106" t="s">
        <v>4</v>
      </c>
      <c r="H250" s="54">
        <v>144000</v>
      </c>
      <c r="I250" s="55">
        <v>0</v>
      </c>
      <c r="J250" s="64">
        <v>144000</v>
      </c>
      <c r="K250" s="44" t="str">
        <f t="shared" si="4"/>
        <v>70005034720099999200</v>
      </c>
      <c r="L250" s="37" t="s">
        <v>342</v>
      </c>
    </row>
    <row r="251" spans="1:12" ht="27.75" customHeight="1">
      <c r="A251" s="94" t="s">
        <v>94</v>
      </c>
      <c r="B251" s="107" t="s">
        <v>4</v>
      </c>
      <c r="C251" s="105" t="s">
        <v>6</v>
      </c>
      <c r="D251" s="108" t="s">
        <v>292</v>
      </c>
      <c r="E251" s="168" t="s">
        <v>341</v>
      </c>
      <c r="F251" s="169"/>
      <c r="G251" s="106" t="s">
        <v>96</v>
      </c>
      <c r="H251" s="54">
        <v>144000</v>
      </c>
      <c r="I251" s="55">
        <v>0</v>
      </c>
      <c r="J251" s="64">
        <v>144000</v>
      </c>
      <c r="K251" s="44" t="str">
        <f t="shared" si="4"/>
        <v>70005034720099999240</v>
      </c>
      <c r="L251" s="37" t="s">
        <v>343</v>
      </c>
    </row>
    <row r="252" spans="1:12" s="34" customFormat="1" ht="14.25">
      <c r="A252" s="109" t="s">
        <v>97</v>
      </c>
      <c r="B252" s="110" t="s">
        <v>4</v>
      </c>
      <c r="C252" s="99" t="s">
        <v>6</v>
      </c>
      <c r="D252" s="111" t="s">
        <v>292</v>
      </c>
      <c r="E252" s="178" t="s">
        <v>341</v>
      </c>
      <c r="F252" s="179"/>
      <c r="G252" s="112" t="s">
        <v>98</v>
      </c>
      <c r="H252" s="58">
        <v>144000</v>
      </c>
      <c r="I252" s="59">
        <v>0</v>
      </c>
      <c r="J252" s="65">
        <f>IF(IF(H252="",0,H252)=0,0,(IF(H252&gt;0,IF(I252&gt;H252,0,H252-I252),IF(I252&gt;H252,H252-I252,0))))</f>
        <v>144000</v>
      </c>
      <c r="K252" s="44" t="str">
        <f t="shared" si="4"/>
        <v>70005034720099999244</v>
      </c>
      <c r="L252" s="33" t="str">
        <f>C252&amp;D252&amp;E252&amp;F252&amp;G252</f>
        <v>70005034720099999244</v>
      </c>
    </row>
    <row r="253" spans="1:12" ht="24">
      <c r="A253" s="94" t="s">
        <v>344</v>
      </c>
      <c r="B253" s="107" t="s">
        <v>4</v>
      </c>
      <c r="C253" s="105" t="s">
        <v>6</v>
      </c>
      <c r="D253" s="108" t="s">
        <v>292</v>
      </c>
      <c r="E253" s="168" t="s">
        <v>346</v>
      </c>
      <c r="F253" s="169"/>
      <c r="G253" s="106" t="s">
        <v>78</v>
      </c>
      <c r="H253" s="54">
        <v>637000</v>
      </c>
      <c r="I253" s="55">
        <v>110882</v>
      </c>
      <c r="J253" s="64">
        <v>526118</v>
      </c>
      <c r="K253" s="44" t="str">
        <f t="shared" si="4"/>
        <v>70005034730000000000</v>
      </c>
      <c r="L253" s="37" t="s">
        <v>345</v>
      </c>
    </row>
    <row r="254" spans="1:12" ht="53.25" customHeight="1">
      <c r="A254" s="94" t="s">
        <v>347</v>
      </c>
      <c r="B254" s="107" t="s">
        <v>4</v>
      </c>
      <c r="C254" s="105" t="s">
        <v>6</v>
      </c>
      <c r="D254" s="108" t="s">
        <v>292</v>
      </c>
      <c r="E254" s="168" t="s">
        <v>349</v>
      </c>
      <c r="F254" s="169"/>
      <c r="G254" s="106" t="s">
        <v>78</v>
      </c>
      <c r="H254" s="54">
        <v>637000</v>
      </c>
      <c r="I254" s="55">
        <v>110882</v>
      </c>
      <c r="J254" s="64">
        <v>526118</v>
      </c>
      <c r="K254" s="44" t="str">
        <f t="shared" si="4"/>
        <v>70005034730099999000</v>
      </c>
      <c r="L254" s="37" t="s">
        <v>348</v>
      </c>
    </row>
    <row r="255" spans="1:12" ht="24">
      <c r="A255" s="94" t="s">
        <v>92</v>
      </c>
      <c r="B255" s="107" t="s">
        <v>4</v>
      </c>
      <c r="C255" s="105" t="s">
        <v>6</v>
      </c>
      <c r="D255" s="108" t="s">
        <v>292</v>
      </c>
      <c r="E255" s="168" t="s">
        <v>349</v>
      </c>
      <c r="F255" s="169"/>
      <c r="G255" s="106" t="s">
        <v>4</v>
      </c>
      <c r="H255" s="54">
        <v>637000</v>
      </c>
      <c r="I255" s="55">
        <v>110882</v>
      </c>
      <c r="J255" s="64">
        <v>526118</v>
      </c>
      <c r="K255" s="44" t="str">
        <f t="shared" si="4"/>
        <v>70005034730099999200</v>
      </c>
      <c r="L255" s="37" t="s">
        <v>350</v>
      </c>
    </row>
    <row r="256" spans="1:12" ht="24">
      <c r="A256" s="94" t="s">
        <v>94</v>
      </c>
      <c r="B256" s="107" t="s">
        <v>4</v>
      </c>
      <c r="C256" s="105" t="s">
        <v>6</v>
      </c>
      <c r="D256" s="108" t="s">
        <v>292</v>
      </c>
      <c r="E256" s="168" t="s">
        <v>349</v>
      </c>
      <c r="F256" s="169"/>
      <c r="G256" s="106" t="s">
        <v>96</v>
      </c>
      <c r="H256" s="54">
        <v>637000</v>
      </c>
      <c r="I256" s="55">
        <v>110882</v>
      </c>
      <c r="J256" s="64">
        <v>526118</v>
      </c>
      <c r="K256" s="44" t="str">
        <f t="shared" si="4"/>
        <v>70005034730099999240</v>
      </c>
      <c r="L256" s="37" t="s">
        <v>351</v>
      </c>
    </row>
    <row r="257" spans="1:12" s="34" customFormat="1" ht="14.25">
      <c r="A257" s="109" t="s">
        <v>97</v>
      </c>
      <c r="B257" s="110" t="s">
        <v>4</v>
      </c>
      <c r="C257" s="99" t="s">
        <v>6</v>
      </c>
      <c r="D257" s="111" t="s">
        <v>292</v>
      </c>
      <c r="E257" s="178" t="s">
        <v>349</v>
      </c>
      <c r="F257" s="179"/>
      <c r="G257" s="112" t="s">
        <v>98</v>
      </c>
      <c r="H257" s="58">
        <v>637000</v>
      </c>
      <c r="I257" s="59">
        <v>110882</v>
      </c>
      <c r="J257" s="65">
        <f>IF(IF(H257="",0,H257)=0,0,(IF(H257&gt;0,IF(I257&gt;H257,0,H257-I257),IF(I257&gt;H257,H257-I257,0))))</f>
        <v>526118</v>
      </c>
      <c r="K257" s="44" t="str">
        <f t="shared" si="4"/>
        <v>70005034730099999244</v>
      </c>
      <c r="L257" s="33" t="str">
        <f>C257&amp;D257&amp;E257&amp;F257&amp;G257</f>
        <v>70005034730099999244</v>
      </c>
    </row>
    <row r="258" spans="1:12" ht="27" customHeight="1">
      <c r="A258" s="94" t="s">
        <v>352</v>
      </c>
      <c r="B258" s="107" t="s">
        <v>4</v>
      </c>
      <c r="C258" s="105" t="s">
        <v>6</v>
      </c>
      <c r="D258" s="108" t="s">
        <v>292</v>
      </c>
      <c r="E258" s="168" t="s">
        <v>354</v>
      </c>
      <c r="F258" s="169"/>
      <c r="G258" s="106" t="s">
        <v>78</v>
      </c>
      <c r="H258" s="54">
        <v>1820983</v>
      </c>
      <c r="I258" s="55">
        <v>678454.74</v>
      </c>
      <c r="J258" s="64">
        <v>1142528.26</v>
      </c>
      <c r="K258" s="44" t="str">
        <f t="shared" si="4"/>
        <v>70005034740000000000</v>
      </c>
      <c r="L258" s="37" t="s">
        <v>353</v>
      </c>
    </row>
    <row r="259" spans="1:12" ht="39.75" customHeight="1">
      <c r="A259" s="94" t="s">
        <v>355</v>
      </c>
      <c r="B259" s="107" t="s">
        <v>4</v>
      </c>
      <c r="C259" s="105" t="s">
        <v>6</v>
      </c>
      <c r="D259" s="108" t="s">
        <v>292</v>
      </c>
      <c r="E259" s="168" t="s">
        <v>357</v>
      </c>
      <c r="F259" s="169"/>
      <c r="G259" s="106" t="s">
        <v>78</v>
      </c>
      <c r="H259" s="54">
        <v>338983</v>
      </c>
      <c r="I259" s="55">
        <v>0</v>
      </c>
      <c r="J259" s="64">
        <v>338983</v>
      </c>
      <c r="K259" s="44" t="str">
        <f t="shared" si="4"/>
        <v>70005034740050020000</v>
      </c>
      <c r="L259" s="37" t="s">
        <v>356</v>
      </c>
    </row>
    <row r="260" spans="1:12" ht="27" customHeight="1">
      <c r="A260" s="94" t="s">
        <v>92</v>
      </c>
      <c r="B260" s="107" t="s">
        <v>4</v>
      </c>
      <c r="C260" s="105" t="s">
        <v>6</v>
      </c>
      <c r="D260" s="108" t="s">
        <v>292</v>
      </c>
      <c r="E260" s="168" t="s">
        <v>357</v>
      </c>
      <c r="F260" s="169"/>
      <c r="G260" s="106" t="s">
        <v>4</v>
      </c>
      <c r="H260" s="54">
        <v>338983</v>
      </c>
      <c r="I260" s="55">
        <v>0</v>
      </c>
      <c r="J260" s="64">
        <v>338983</v>
      </c>
      <c r="K260" s="44" t="str">
        <f t="shared" si="4"/>
        <v>70005034740050020200</v>
      </c>
      <c r="L260" s="37" t="s">
        <v>358</v>
      </c>
    </row>
    <row r="261" spans="1:12" ht="24">
      <c r="A261" s="94" t="s">
        <v>94</v>
      </c>
      <c r="B261" s="107" t="s">
        <v>4</v>
      </c>
      <c r="C261" s="105" t="s">
        <v>6</v>
      </c>
      <c r="D261" s="108" t="s">
        <v>292</v>
      </c>
      <c r="E261" s="168" t="s">
        <v>357</v>
      </c>
      <c r="F261" s="169"/>
      <c r="G261" s="106" t="s">
        <v>96</v>
      </c>
      <c r="H261" s="54">
        <v>338983</v>
      </c>
      <c r="I261" s="55">
        <v>0</v>
      </c>
      <c r="J261" s="64">
        <v>338983</v>
      </c>
      <c r="K261" s="44" t="str">
        <f t="shared" si="4"/>
        <v>70005034740050020240</v>
      </c>
      <c r="L261" s="37" t="s">
        <v>359</v>
      </c>
    </row>
    <row r="262" spans="1:12" s="34" customFormat="1" ht="14.25">
      <c r="A262" s="109" t="s">
        <v>97</v>
      </c>
      <c r="B262" s="110" t="s">
        <v>4</v>
      </c>
      <c r="C262" s="99" t="s">
        <v>6</v>
      </c>
      <c r="D262" s="111" t="s">
        <v>292</v>
      </c>
      <c r="E262" s="178" t="s">
        <v>357</v>
      </c>
      <c r="F262" s="179"/>
      <c r="G262" s="112" t="s">
        <v>98</v>
      </c>
      <c r="H262" s="58">
        <v>338983</v>
      </c>
      <c r="I262" s="59">
        <v>0</v>
      </c>
      <c r="J262" s="65">
        <f>IF(IF(H262="",0,H262)=0,0,(IF(H262&gt;0,IF(I262&gt;H262,0,H262-I262),IF(I262&gt;H262,H262-I262,0))))</f>
        <v>338983</v>
      </c>
      <c r="K262" s="44" t="str">
        <f t="shared" si="4"/>
        <v>70005034740050020244</v>
      </c>
      <c r="L262" s="33" t="str">
        <f>C262&amp;D262&amp;E262&amp;F262&amp;G262</f>
        <v>70005034740050020244</v>
      </c>
    </row>
    <row r="263" spans="1:12" ht="35.25" customHeight="1">
      <c r="A263" s="94" t="s">
        <v>360</v>
      </c>
      <c r="B263" s="107" t="s">
        <v>4</v>
      </c>
      <c r="C263" s="105" t="s">
        <v>6</v>
      </c>
      <c r="D263" s="108" t="s">
        <v>292</v>
      </c>
      <c r="E263" s="168" t="s">
        <v>362</v>
      </c>
      <c r="F263" s="169"/>
      <c r="G263" s="106" t="s">
        <v>78</v>
      </c>
      <c r="H263" s="54">
        <v>185000</v>
      </c>
      <c r="I263" s="55">
        <v>134129.88</v>
      </c>
      <c r="J263" s="64">
        <v>50870.12</v>
      </c>
      <c r="K263" s="44" t="str">
        <f t="shared" si="4"/>
        <v>70005034740075290000</v>
      </c>
      <c r="L263" s="37" t="s">
        <v>361</v>
      </c>
    </row>
    <row r="264" spans="1:12" ht="24">
      <c r="A264" s="94" t="s">
        <v>92</v>
      </c>
      <c r="B264" s="107" t="s">
        <v>4</v>
      </c>
      <c r="C264" s="105" t="s">
        <v>6</v>
      </c>
      <c r="D264" s="108" t="s">
        <v>292</v>
      </c>
      <c r="E264" s="168" t="s">
        <v>362</v>
      </c>
      <c r="F264" s="169"/>
      <c r="G264" s="106" t="s">
        <v>4</v>
      </c>
      <c r="H264" s="54">
        <v>185000</v>
      </c>
      <c r="I264" s="55">
        <v>134129.88</v>
      </c>
      <c r="J264" s="64">
        <v>50870.12</v>
      </c>
      <c r="K264" s="44" t="str">
        <f t="shared" si="4"/>
        <v>70005034740075290200</v>
      </c>
      <c r="L264" s="37" t="s">
        <v>363</v>
      </c>
    </row>
    <row r="265" spans="1:12" ht="24">
      <c r="A265" s="94" t="s">
        <v>94</v>
      </c>
      <c r="B265" s="107" t="s">
        <v>4</v>
      </c>
      <c r="C265" s="105" t="s">
        <v>6</v>
      </c>
      <c r="D265" s="108" t="s">
        <v>292</v>
      </c>
      <c r="E265" s="168" t="s">
        <v>362</v>
      </c>
      <c r="F265" s="169"/>
      <c r="G265" s="106" t="s">
        <v>96</v>
      </c>
      <c r="H265" s="54">
        <v>185000</v>
      </c>
      <c r="I265" s="55">
        <v>134129.88</v>
      </c>
      <c r="J265" s="64">
        <v>50870.12</v>
      </c>
      <c r="K265" s="44" t="str">
        <f t="shared" si="4"/>
        <v>70005034740075290240</v>
      </c>
      <c r="L265" s="37" t="s">
        <v>364</v>
      </c>
    </row>
    <row r="266" spans="1:12" s="34" customFormat="1" ht="14.25">
      <c r="A266" s="109" t="s">
        <v>97</v>
      </c>
      <c r="B266" s="110" t="s">
        <v>4</v>
      </c>
      <c r="C266" s="99" t="s">
        <v>6</v>
      </c>
      <c r="D266" s="111" t="s">
        <v>292</v>
      </c>
      <c r="E266" s="178" t="s">
        <v>362</v>
      </c>
      <c r="F266" s="179"/>
      <c r="G266" s="112" t="s">
        <v>98</v>
      </c>
      <c r="H266" s="58">
        <v>185000</v>
      </c>
      <c r="I266" s="59">
        <v>134129.88</v>
      </c>
      <c r="J266" s="65">
        <f>IF(IF(H266="",0,H266)=0,0,(IF(H266&gt;0,IF(I266&gt;H266,0,H266-I266),IF(I266&gt;H266,H266-I266,0))))</f>
        <v>50870.12</v>
      </c>
      <c r="K266" s="44" t="str">
        <f t="shared" si="4"/>
        <v>70005034740075290244</v>
      </c>
      <c r="L266" s="33" t="str">
        <f>C266&amp;D266&amp;E266&amp;F266&amp;G266</f>
        <v>70005034740075290244</v>
      </c>
    </row>
    <row r="267" spans="1:12" ht="51.75" customHeight="1">
      <c r="A267" s="94" t="s">
        <v>365</v>
      </c>
      <c r="B267" s="107" t="s">
        <v>4</v>
      </c>
      <c r="C267" s="105" t="s">
        <v>6</v>
      </c>
      <c r="D267" s="108" t="s">
        <v>292</v>
      </c>
      <c r="E267" s="168" t="s">
        <v>367</v>
      </c>
      <c r="F267" s="169"/>
      <c r="G267" s="106" t="s">
        <v>78</v>
      </c>
      <c r="H267" s="54">
        <v>1297000</v>
      </c>
      <c r="I267" s="55">
        <v>544324.86</v>
      </c>
      <c r="J267" s="64">
        <v>752675.14</v>
      </c>
      <c r="K267" s="44" t="str">
        <f t="shared" si="4"/>
        <v>70005034740099999000</v>
      </c>
      <c r="L267" s="37" t="s">
        <v>366</v>
      </c>
    </row>
    <row r="268" spans="1:12" ht="27.75" customHeight="1">
      <c r="A268" s="94" t="s">
        <v>92</v>
      </c>
      <c r="B268" s="107" t="s">
        <v>4</v>
      </c>
      <c r="C268" s="105" t="s">
        <v>6</v>
      </c>
      <c r="D268" s="108" t="s">
        <v>292</v>
      </c>
      <c r="E268" s="168" t="s">
        <v>367</v>
      </c>
      <c r="F268" s="169"/>
      <c r="G268" s="106" t="s">
        <v>4</v>
      </c>
      <c r="H268" s="54">
        <v>1297000</v>
      </c>
      <c r="I268" s="55">
        <v>544324.86</v>
      </c>
      <c r="J268" s="64">
        <v>752675.14</v>
      </c>
      <c r="K268" s="44" t="str">
        <f t="shared" si="4"/>
        <v>70005034740099999200</v>
      </c>
      <c r="L268" s="37" t="s">
        <v>368</v>
      </c>
    </row>
    <row r="269" spans="1:12" ht="24">
      <c r="A269" s="94" t="s">
        <v>94</v>
      </c>
      <c r="B269" s="107" t="s">
        <v>4</v>
      </c>
      <c r="C269" s="105" t="s">
        <v>6</v>
      </c>
      <c r="D269" s="108" t="s">
        <v>292</v>
      </c>
      <c r="E269" s="168" t="s">
        <v>367</v>
      </c>
      <c r="F269" s="169"/>
      <c r="G269" s="106" t="s">
        <v>96</v>
      </c>
      <c r="H269" s="54">
        <v>1297000</v>
      </c>
      <c r="I269" s="55">
        <v>544324.86</v>
      </c>
      <c r="J269" s="64">
        <v>752675.14</v>
      </c>
      <c r="K269" s="44" t="str">
        <f t="shared" si="4"/>
        <v>70005034740099999240</v>
      </c>
      <c r="L269" s="37" t="s">
        <v>369</v>
      </c>
    </row>
    <row r="270" spans="1:12" s="34" customFormat="1" ht="14.25">
      <c r="A270" s="109" t="s">
        <v>97</v>
      </c>
      <c r="B270" s="110" t="s">
        <v>4</v>
      </c>
      <c r="C270" s="99" t="s">
        <v>6</v>
      </c>
      <c r="D270" s="111" t="s">
        <v>292</v>
      </c>
      <c r="E270" s="178" t="s">
        <v>367</v>
      </c>
      <c r="F270" s="179"/>
      <c r="G270" s="112" t="s">
        <v>98</v>
      </c>
      <c r="H270" s="58">
        <v>1297000</v>
      </c>
      <c r="I270" s="59">
        <v>544324.86</v>
      </c>
      <c r="J270" s="65">
        <f>IF(IF(H270="",0,H270)=0,0,(IF(H270&gt;0,IF(I270&gt;H270,0,H270-I270),IF(I270&gt;H270,H270-I270,0))))</f>
        <v>752675.14</v>
      </c>
      <c r="K270" s="44" t="str">
        <f t="shared" si="4"/>
        <v>70005034740099999244</v>
      </c>
      <c r="L270" s="33" t="str">
        <f>C270&amp;D270&amp;E270&amp;F270&amp;G270</f>
        <v>70005034740099999244</v>
      </c>
    </row>
    <row r="271" spans="1:12" ht="27" customHeight="1">
      <c r="A271" s="94" t="s">
        <v>245</v>
      </c>
      <c r="B271" s="107" t="s">
        <v>4</v>
      </c>
      <c r="C271" s="105" t="s">
        <v>6</v>
      </c>
      <c r="D271" s="108" t="s">
        <v>292</v>
      </c>
      <c r="E271" s="168" t="s">
        <v>247</v>
      </c>
      <c r="F271" s="169"/>
      <c r="G271" s="106" t="s">
        <v>78</v>
      </c>
      <c r="H271" s="54">
        <v>1970000</v>
      </c>
      <c r="I271" s="55">
        <v>1570715.36</v>
      </c>
      <c r="J271" s="64">
        <v>399284.64</v>
      </c>
      <c r="K271" s="44" t="str">
        <f t="shared" si="4"/>
        <v>70005034750000000000</v>
      </c>
      <c r="L271" s="37" t="s">
        <v>370</v>
      </c>
    </row>
    <row r="272" spans="1:12" ht="18" customHeight="1">
      <c r="A272" s="94" t="s">
        <v>371</v>
      </c>
      <c r="B272" s="107" t="s">
        <v>4</v>
      </c>
      <c r="C272" s="105" t="s">
        <v>6</v>
      </c>
      <c r="D272" s="108" t="s">
        <v>292</v>
      </c>
      <c r="E272" s="168" t="s">
        <v>373</v>
      </c>
      <c r="F272" s="169"/>
      <c r="G272" s="106" t="s">
        <v>78</v>
      </c>
      <c r="H272" s="54">
        <v>1000000</v>
      </c>
      <c r="I272" s="55">
        <v>800000</v>
      </c>
      <c r="J272" s="64">
        <v>200000</v>
      </c>
      <c r="K272" s="44" t="str">
        <f t="shared" si="4"/>
        <v>70005034750076100000</v>
      </c>
      <c r="L272" s="37" t="s">
        <v>372</v>
      </c>
    </row>
    <row r="273" spans="1:12" ht="24">
      <c r="A273" s="94" t="s">
        <v>92</v>
      </c>
      <c r="B273" s="107" t="s">
        <v>4</v>
      </c>
      <c r="C273" s="105" t="s">
        <v>6</v>
      </c>
      <c r="D273" s="108" t="s">
        <v>292</v>
      </c>
      <c r="E273" s="168" t="s">
        <v>373</v>
      </c>
      <c r="F273" s="169"/>
      <c r="G273" s="106" t="s">
        <v>4</v>
      </c>
      <c r="H273" s="54">
        <v>1000000</v>
      </c>
      <c r="I273" s="55">
        <v>800000</v>
      </c>
      <c r="J273" s="64">
        <v>200000</v>
      </c>
      <c r="K273" s="44" t="str">
        <f t="shared" si="4"/>
        <v>70005034750076100200</v>
      </c>
      <c r="L273" s="37" t="s">
        <v>374</v>
      </c>
    </row>
    <row r="274" spans="1:12" ht="24">
      <c r="A274" s="94" t="s">
        <v>94</v>
      </c>
      <c r="B274" s="107" t="s">
        <v>4</v>
      </c>
      <c r="C274" s="105" t="s">
        <v>6</v>
      </c>
      <c r="D274" s="108" t="s">
        <v>292</v>
      </c>
      <c r="E274" s="168" t="s">
        <v>373</v>
      </c>
      <c r="F274" s="169"/>
      <c r="G274" s="106" t="s">
        <v>96</v>
      </c>
      <c r="H274" s="54">
        <v>1000000</v>
      </c>
      <c r="I274" s="55">
        <v>800000</v>
      </c>
      <c r="J274" s="64">
        <v>200000</v>
      </c>
      <c r="K274" s="44" t="str">
        <f t="shared" si="4"/>
        <v>70005034750076100240</v>
      </c>
      <c r="L274" s="37" t="s">
        <v>375</v>
      </c>
    </row>
    <row r="275" spans="1:12" s="34" customFormat="1" ht="14.25">
      <c r="A275" s="109" t="s">
        <v>97</v>
      </c>
      <c r="B275" s="110" t="s">
        <v>4</v>
      </c>
      <c r="C275" s="99" t="s">
        <v>6</v>
      </c>
      <c r="D275" s="111" t="s">
        <v>292</v>
      </c>
      <c r="E275" s="178" t="s">
        <v>373</v>
      </c>
      <c r="F275" s="179"/>
      <c r="G275" s="112" t="s">
        <v>98</v>
      </c>
      <c r="H275" s="58">
        <v>1000000</v>
      </c>
      <c r="I275" s="59">
        <v>800000</v>
      </c>
      <c r="J275" s="65">
        <f>IF(IF(H275="",0,H275)=0,0,(IF(H275&gt;0,IF(I275&gt;H275,0,H275-I275),IF(I275&gt;H275,H275-I275,0))))</f>
        <v>200000</v>
      </c>
      <c r="K275" s="44" t="str">
        <f t="shared" si="4"/>
        <v>70005034750076100244</v>
      </c>
      <c r="L275" s="33" t="str">
        <f>C275&amp;D275&amp;E275&amp;F275&amp;G275</f>
        <v>70005034750076100244</v>
      </c>
    </row>
    <row r="276" spans="1:12" ht="24">
      <c r="A276" s="94" t="s">
        <v>248</v>
      </c>
      <c r="B276" s="107" t="s">
        <v>4</v>
      </c>
      <c r="C276" s="105" t="s">
        <v>6</v>
      </c>
      <c r="D276" s="108" t="s">
        <v>292</v>
      </c>
      <c r="E276" s="168" t="s">
        <v>250</v>
      </c>
      <c r="F276" s="169"/>
      <c r="G276" s="106" t="s">
        <v>78</v>
      </c>
      <c r="H276" s="54">
        <v>970000</v>
      </c>
      <c r="I276" s="55">
        <v>770715.36</v>
      </c>
      <c r="J276" s="64">
        <v>199284.64</v>
      </c>
      <c r="K276" s="44" t="str">
        <f t="shared" si="4"/>
        <v>700050347500S6100000</v>
      </c>
      <c r="L276" s="37" t="s">
        <v>376</v>
      </c>
    </row>
    <row r="277" spans="1:12" ht="24">
      <c r="A277" s="94" t="s">
        <v>92</v>
      </c>
      <c r="B277" s="107" t="s">
        <v>4</v>
      </c>
      <c r="C277" s="105" t="s">
        <v>6</v>
      </c>
      <c r="D277" s="108" t="s">
        <v>292</v>
      </c>
      <c r="E277" s="168" t="s">
        <v>250</v>
      </c>
      <c r="F277" s="169"/>
      <c r="G277" s="106" t="s">
        <v>4</v>
      </c>
      <c r="H277" s="54">
        <v>970000</v>
      </c>
      <c r="I277" s="55">
        <v>770715.36</v>
      </c>
      <c r="J277" s="64">
        <v>199284.64</v>
      </c>
      <c r="K277" s="44" t="str">
        <f t="shared" si="4"/>
        <v>700050347500S6100200</v>
      </c>
      <c r="L277" s="37" t="s">
        <v>377</v>
      </c>
    </row>
    <row r="278" spans="1:12" ht="24">
      <c r="A278" s="94" t="s">
        <v>94</v>
      </c>
      <c r="B278" s="107" t="s">
        <v>4</v>
      </c>
      <c r="C278" s="105" t="s">
        <v>6</v>
      </c>
      <c r="D278" s="108" t="s">
        <v>292</v>
      </c>
      <c r="E278" s="168" t="s">
        <v>250</v>
      </c>
      <c r="F278" s="169"/>
      <c r="G278" s="106" t="s">
        <v>96</v>
      </c>
      <c r="H278" s="54">
        <v>970000</v>
      </c>
      <c r="I278" s="55">
        <v>770715.36</v>
      </c>
      <c r="J278" s="64">
        <v>199284.64</v>
      </c>
      <c r="K278" s="44" t="str">
        <f t="shared" si="4"/>
        <v>700050347500S6100240</v>
      </c>
      <c r="L278" s="37" t="s">
        <v>378</v>
      </c>
    </row>
    <row r="279" spans="1:12" s="34" customFormat="1" ht="14.25">
      <c r="A279" s="109" t="s">
        <v>97</v>
      </c>
      <c r="B279" s="110" t="s">
        <v>4</v>
      </c>
      <c r="C279" s="99" t="s">
        <v>6</v>
      </c>
      <c r="D279" s="111" t="s">
        <v>292</v>
      </c>
      <c r="E279" s="178" t="s">
        <v>250</v>
      </c>
      <c r="F279" s="179"/>
      <c r="G279" s="112" t="s">
        <v>98</v>
      </c>
      <c r="H279" s="58">
        <v>970000</v>
      </c>
      <c r="I279" s="59">
        <v>770715.36</v>
      </c>
      <c r="J279" s="65">
        <f>IF(IF(H279="",0,H279)=0,0,(IF(H279&gt;0,IF(I279&gt;H279,0,H279-I279),IF(I279&gt;H279,H279-I279,0))))</f>
        <v>199284.64</v>
      </c>
      <c r="K279" s="44" t="str">
        <f t="shared" si="4"/>
        <v>700050347500S6100244</v>
      </c>
      <c r="L279" s="33" t="str">
        <f>C279&amp;D279&amp;E279&amp;F279&amp;G279</f>
        <v>700050347500S6100244</v>
      </c>
    </row>
    <row r="280" spans="1:12" ht="26.25" customHeight="1">
      <c r="A280" s="94" t="s">
        <v>379</v>
      </c>
      <c r="B280" s="107" t="s">
        <v>4</v>
      </c>
      <c r="C280" s="105" t="s">
        <v>6</v>
      </c>
      <c r="D280" s="108" t="s">
        <v>292</v>
      </c>
      <c r="E280" s="168" t="s">
        <v>381</v>
      </c>
      <c r="F280" s="169"/>
      <c r="G280" s="106" t="s">
        <v>78</v>
      </c>
      <c r="H280" s="54">
        <v>100000</v>
      </c>
      <c r="I280" s="55">
        <v>0</v>
      </c>
      <c r="J280" s="64">
        <v>100000</v>
      </c>
      <c r="K280" s="44" t="str">
        <f t="shared" si="4"/>
        <v>70005035200000000000</v>
      </c>
      <c r="L280" s="37" t="s">
        <v>380</v>
      </c>
    </row>
    <row r="281" spans="1:12" ht="28.5" customHeight="1">
      <c r="A281" s="94" t="s">
        <v>382</v>
      </c>
      <c r="B281" s="107" t="s">
        <v>4</v>
      </c>
      <c r="C281" s="105" t="s">
        <v>6</v>
      </c>
      <c r="D281" s="108" t="s">
        <v>292</v>
      </c>
      <c r="E281" s="168" t="s">
        <v>384</v>
      </c>
      <c r="F281" s="169"/>
      <c r="G281" s="106" t="s">
        <v>78</v>
      </c>
      <c r="H281" s="54">
        <v>100000</v>
      </c>
      <c r="I281" s="55">
        <v>0</v>
      </c>
      <c r="J281" s="64">
        <v>100000</v>
      </c>
      <c r="K281" s="44" t="str">
        <f t="shared" si="4"/>
        <v>70005035200099999000</v>
      </c>
      <c r="L281" s="37" t="s">
        <v>383</v>
      </c>
    </row>
    <row r="282" spans="1:12" ht="24">
      <c r="A282" s="94" t="s">
        <v>92</v>
      </c>
      <c r="B282" s="107" t="s">
        <v>4</v>
      </c>
      <c r="C282" s="105" t="s">
        <v>6</v>
      </c>
      <c r="D282" s="108" t="s">
        <v>292</v>
      </c>
      <c r="E282" s="168" t="s">
        <v>384</v>
      </c>
      <c r="F282" s="169"/>
      <c r="G282" s="106" t="s">
        <v>4</v>
      </c>
      <c r="H282" s="54">
        <v>100000</v>
      </c>
      <c r="I282" s="55">
        <v>0</v>
      </c>
      <c r="J282" s="64">
        <v>100000</v>
      </c>
      <c r="K282" s="44" t="str">
        <f t="shared" si="4"/>
        <v>70005035200099999200</v>
      </c>
      <c r="L282" s="37" t="s">
        <v>385</v>
      </c>
    </row>
    <row r="283" spans="1:12" ht="24">
      <c r="A283" s="94" t="s">
        <v>94</v>
      </c>
      <c r="B283" s="107" t="s">
        <v>4</v>
      </c>
      <c r="C283" s="105" t="s">
        <v>6</v>
      </c>
      <c r="D283" s="108" t="s">
        <v>292</v>
      </c>
      <c r="E283" s="168" t="s">
        <v>384</v>
      </c>
      <c r="F283" s="169"/>
      <c r="G283" s="106" t="s">
        <v>96</v>
      </c>
      <c r="H283" s="54">
        <v>100000</v>
      </c>
      <c r="I283" s="55">
        <v>0</v>
      </c>
      <c r="J283" s="64">
        <v>100000</v>
      </c>
      <c r="K283" s="44" t="str">
        <f t="shared" si="4"/>
        <v>70005035200099999240</v>
      </c>
      <c r="L283" s="37" t="s">
        <v>386</v>
      </c>
    </row>
    <row r="284" spans="1:12" s="34" customFormat="1" ht="14.25">
      <c r="A284" s="109" t="s">
        <v>97</v>
      </c>
      <c r="B284" s="110" t="s">
        <v>4</v>
      </c>
      <c r="C284" s="99" t="s">
        <v>6</v>
      </c>
      <c r="D284" s="111" t="s">
        <v>292</v>
      </c>
      <c r="E284" s="178" t="s">
        <v>384</v>
      </c>
      <c r="F284" s="179"/>
      <c r="G284" s="112" t="s">
        <v>98</v>
      </c>
      <c r="H284" s="58">
        <v>100000</v>
      </c>
      <c r="I284" s="59">
        <v>0</v>
      </c>
      <c r="J284" s="65">
        <f>IF(IF(H284="",0,H284)=0,0,(IF(H284&gt;0,IF(I284&gt;H284,0,H284-I284),IF(I284&gt;H284,H284-I284,0))))</f>
        <v>100000</v>
      </c>
      <c r="K284" s="44" t="str">
        <f t="shared" si="4"/>
        <v>70005035200099999244</v>
      </c>
      <c r="L284" s="33" t="str">
        <f>C284&amp;D284&amp;E284&amp;F284&amp;G284</f>
        <v>70005035200099999244</v>
      </c>
    </row>
    <row r="285" spans="1:12" ht="14.25">
      <c r="A285" s="94" t="s">
        <v>387</v>
      </c>
      <c r="B285" s="107" t="s">
        <v>4</v>
      </c>
      <c r="C285" s="105" t="s">
        <v>6</v>
      </c>
      <c r="D285" s="108" t="s">
        <v>389</v>
      </c>
      <c r="E285" s="168" t="s">
        <v>77</v>
      </c>
      <c r="F285" s="169"/>
      <c r="G285" s="106" t="s">
        <v>78</v>
      </c>
      <c r="H285" s="54">
        <v>2365200</v>
      </c>
      <c r="I285" s="55">
        <v>400915.29</v>
      </c>
      <c r="J285" s="64">
        <v>1964284.71</v>
      </c>
      <c r="K285" s="44" t="str">
        <f t="shared" si="4"/>
        <v>70005050000000000000</v>
      </c>
      <c r="L285" s="37" t="s">
        <v>388</v>
      </c>
    </row>
    <row r="286" spans="1:12" ht="27.75" customHeight="1">
      <c r="A286" s="94" t="s">
        <v>267</v>
      </c>
      <c r="B286" s="107" t="s">
        <v>4</v>
      </c>
      <c r="C286" s="105" t="s">
        <v>6</v>
      </c>
      <c r="D286" s="108" t="s">
        <v>389</v>
      </c>
      <c r="E286" s="168" t="s">
        <v>269</v>
      </c>
      <c r="F286" s="169"/>
      <c r="G286" s="106" t="s">
        <v>78</v>
      </c>
      <c r="H286" s="54">
        <v>2365200</v>
      </c>
      <c r="I286" s="55">
        <v>400915.29</v>
      </c>
      <c r="J286" s="64">
        <v>1964284.71</v>
      </c>
      <c r="K286" s="44" t="str">
        <f t="shared" si="4"/>
        <v>70005054600000000000</v>
      </c>
      <c r="L286" s="37" t="s">
        <v>390</v>
      </c>
    </row>
    <row r="287" spans="1:12" ht="24">
      <c r="A287" s="94" t="s">
        <v>282</v>
      </c>
      <c r="B287" s="107" t="s">
        <v>4</v>
      </c>
      <c r="C287" s="105" t="s">
        <v>6</v>
      </c>
      <c r="D287" s="108" t="s">
        <v>389</v>
      </c>
      <c r="E287" s="168" t="s">
        <v>284</v>
      </c>
      <c r="F287" s="169"/>
      <c r="G287" s="106" t="s">
        <v>78</v>
      </c>
      <c r="H287" s="54">
        <v>2365200</v>
      </c>
      <c r="I287" s="55">
        <v>400915.29</v>
      </c>
      <c r="J287" s="64">
        <v>1964284.71</v>
      </c>
      <c r="K287" s="44" t="str">
        <f t="shared" si="4"/>
        <v>70005054620000000000</v>
      </c>
      <c r="L287" s="37" t="s">
        <v>391</v>
      </c>
    </row>
    <row r="288" spans="1:12" ht="49.5" customHeight="1">
      <c r="A288" s="94" t="s">
        <v>392</v>
      </c>
      <c r="B288" s="107" t="s">
        <v>4</v>
      </c>
      <c r="C288" s="105" t="s">
        <v>6</v>
      </c>
      <c r="D288" s="108" t="s">
        <v>389</v>
      </c>
      <c r="E288" s="168" t="s">
        <v>394</v>
      </c>
      <c r="F288" s="169"/>
      <c r="G288" s="106" t="s">
        <v>78</v>
      </c>
      <c r="H288" s="54">
        <v>2365200</v>
      </c>
      <c r="I288" s="55">
        <v>400915.29</v>
      </c>
      <c r="J288" s="64">
        <v>1964284.71</v>
      </c>
      <c r="K288" s="44" t="str">
        <f t="shared" si="4"/>
        <v>70005054620099999000</v>
      </c>
      <c r="L288" s="37" t="s">
        <v>393</v>
      </c>
    </row>
    <row r="289" spans="1:12" ht="24">
      <c r="A289" s="94" t="s">
        <v>92</v>
      </c>
      <c r="B289" s="107" t="s">
        <v>4</v>
      </c>
      <c r="C289" s="105" t="s">
        <v>6</v>
      </c>
      <c r="D289" s="108" t="s">
        <v>389</v>
      </c>
      <c r="E289" s="168" t="s">
        <v>394</v>
      </c>
      <c r="F289" s="169"/>
      <c r="G289" s="106" t="s">
        <v>4</v>
      </c>
      <c r="H289" s="54">
        <v>2365200</v>
      </c>
      <c r="I289" s="55">
        <v>400915.29</v>
      </c>
      <c r="J289" s="64">
        <v>1964284.71</v>
      </c>
      <c r="K289" s="44" t="str">
        <f t="shared" si="4"/>
        <v>70005054620099999200</v>
      </c>
      <c r="L289" s="37" t="s">
        <v>395</v>
      </c>
    </row>
    <row r="290" spans="1:12" ht="24">
      <c r="A290" s="94" t="s">
        <v>94</v>
      </c>
      <c r="B290" s="107" t="s">
        <v>4</v>
      </c>
      <c r="C290" s="105" t="s">
        <v>6</v>
      </c>
      <c r="D290" s="108" t="s">
        <v>389</v>
      </c>
      <c r="E290" s="168" t="s">
        <v>394</v>
      </c>
      <c r="F290" s="169"/>
      <c r="G290" s="106" t="s">
        <v>96</v>
      </c>
      <c r="H290" s="54">
        <v>2365200</v>
      </c>
      <c r="I290" s="55">
        <v>400915.29</v>
      </c>
      <c r="J290" s="64">
        <v>1964284.71</v>
      </c>
      <c r="K290" s="44" t="str">
        <f t="shared" si="4"/>
        <v>70005054620099999240</v>
      </c>
      <c r="L290" s="37" t="s">
        <v>396</v>
      </c>
    </row>
    <row r="291" spans="1:12" s="34" customFormat="1" ht="14.25">
      <c r="A291" s="109" t="s">
        <v>97</v>
      </c>
      <c r="B291" s="110" t="s">
        <v>4</v>
      </c>
      <c r="C291" s="99" t="s">
        <v>6</v>
      </c>
      <c r="D291" s="111" t="s">
        <v>389</v>
      </c>
      <c r="E291" s="178" t="s">
        <v>394</v>
      </c>
      <c r="F291" s="179"/>
      <c r="G291" s="112" t="s">
        <v>98</v>
      </c>
      <c r="H291" s="58">
        <v>2365200</v>
      </c>
      <c r="I291" s="59">
        <v>400915.29</v>
      </c>
      <c r="J291" s="65">
        <f>IF(IF(H291="",0,H291)=0,0,(IF(H291&gt;0,IF(I291&gt;H291,0,H291-I291),IF(I291&gt;H291,H291-I291,0))))</f>
        <v>1964284.71</v>
      </c>
      <c r="K291" s="44" t="str">
        <f aca="true" t="shared" si="5" ref="K291:K332">C291&amp;D291&amp;E291&amp;F291&amp;G291</f>
        <v>70005054620099999244</v>
      </c>
      <c r="L291" s="33" t="str">
        <f>C291&amp;D291&amp;E291&amp;F291&amp;G291</f>
        <v>70005054620099999244</v>
      </c>
    </row>
    <row r="292" spans="1:12" ht="14.25">
      <c r="A292" s="94" t="s">
        <v>397</v>
      </c>
      <c r="B292" s="107" t="s">
        <v>4</v>
      </c>
      <c r="C292" s="105" t="s">
        <v>6</v>
      </c>
      <c r="D292" s="108" t="s">
        <v>399</v>
      </c>
      <c r="E292" s="168" t="s">
        <v>77</v>
      </c>
      <c r="F292" s="169"/>
      <c r="G292" s="106" t="s">
        <v>78</v>
      </c>
      <c r="H292" s="54">
        <v>20000</v>
      </c>
      <c r="I292" s="55">
        <v>0</v>
      </c>
      <c r="J292" s="64">
        <v>20000</v>
      </c>
      <c r="K292" s="44" t="str">
        <f t="shared" si="5"/>
        <v>70007000000000000000</v>
      </c>
      <c r="L292" s="37" t="s">
        <v>398</v>
      </c>
    </row>
    <row r="293" spans="1:12" ht="14.25">
      <c r="A293" s="94" t="s">
        <v>400</v>
      </c>
      <c r="B293" s="107" t="s">
        <v>4</v>
      </c>
      <c r="C293" s="105" t="s">
        <v>6</v>
      </c>
      <c r="D293" s="108" t="s">
        <v>402</v>
      </c>
      <c r="E293" s="168" t="s">
        <v>77</v>
      </c>
      <c r="F293" s="169"/>
      <c r="G293" s="106" t="s">
        <v>78</v>
      </c>
      <c r="H293" s="54">
        <v>20000</v>
      </c>
      <c r="I293" s="55">
        <v>0</v>
      </c>
      <c r="J293" s="64">
        <v>20000</v>
      </c>
      <c r="K293" s="44" t="str">
        <f t="shared" si="5"/>
        <v>70007070000000000000</v>
      </c>
      <c r="L293" s="37" t="s">
        <v>401</v>
      </c>
    </row>
    <row r="294" spans="1:12" ht="24">
      <c r="A294" s="94" t="s">
        <v>403</v>
      </c>
      <c r="B294" s="107" t="s">
        <v>4</v>
      </c>
      <c r="C294" s="105" t="s">
        <v>6</v>
      </c>
      <c r="D294" s="108" t="s">
        <v>402</v>
      </c>
      <c r="E294" s="168" t="s">
        <v>405</v>
      </c>
      <c r="F294" s="169"/>
      <c r="G294" s="106" t="s">
        <v>78</v>
      </c>
      <c r="H294" s="54">
        <v>20000</v>
      </c>
      <c r="I294" s="55">
        <v>0</v>
      </c>
      <c r="J294" s="64">
        <v>20000</v>
      </c>
      <c r="K294" s="44" t="str">
        <f t="shared" si="5"/>
        <v>70007074800000000000</v>
      </c>
      <c r="L294" s="37" t="s">
        <v>404</v>
      </c>
    </row>
    <row r="295" spans="1:12" ht="24">
      <c r="A295" s="94" t="s">
        <v>406</v>
      </c>
      <c r="B295" s="107" t="s">
        <v>4</v>
      </c>
      <c r="C295" s="105" t="s">
        <v>6</v>
      </c>
      <c r="D295" s="108" t="s">
        <v>402</v>
      </c>
      <c r="E295" s="168" t="s">
        <v>408</v>
      </c>
      <c r="F295" s="169"/>
      <c r="G295" s="106" t="s">
        <v>78</v>
      </c>
      <c r="H295" s="54">
        <v>20000</v>
      </c>
      <c r="I295" s="55">
        <v>0</v>
      </c>
      <c r="J295" s="64">
        <v>20000</v>
      </c>
      <c r="K295" s="44" t="str">
        <f t="shared" si="5"/>
        <v>70007074810000000000</v>
      </c>
      <c r="L295" s="37" t="s">
        <v>407</v>
      </c>
    </row>
    <row r="296" spans="1:12" ht="40.5" customHeight="1">
      <c r="A296" s="94" t="s">
        <v>409</v>
      </c>
      <c r="B296" s="107" t="s">
        <v>4</v>
      </c>
      <c r="C296" s="105" t="s">
        <v>6</v>
      </c>
      <c r="D296" s="108" t="s">
        <v>402</v>
      </c>
      <c r="E296" s="168" t="s">
        <v>411</v>
      </c>
      <c r="F296" s="169"/>
      <c r="G296" s="106" t="s">
        <v>78</v>
      </c>
      <c r="H296" s="54">
        <v>20000</v>
      </c>
      <c r="I296" s="55">
        <v>0</v>
      </c>
      <c r="J296" s="64">
        <v>20000</v>
      </c>
      <c r="K296" s="44" t="str">
        <f t="shared" si="5"/>
        <v>70007074810099999000</v>
      </c>
      <c r="L296" s="37" t="s">
        <v>410</v>
      </c>
    </row>
    <row r="297" spans="1:12" ht="24">
      <c r="A297" s="94" t="s">
        <v>92</v>
      </c>
      <c r="B297" s="107" t="s">
        <v>4</v>
      </c>
      <c r="C297" s="105" t="s">
        <v>6</v>
      </c>
      <c r="D297" s="108" t="s">
        <v>402</v>
      </c>
      <c r="E297" s="168" t="s">
        <v>411</v>
      </c>
      <c r="F297" s="169"/>
      <c r="G297" s="106" t="s">
        <v>4</v>
      </c>
      <c r="H297" s="54">
        <v>20000</v>
      </c>
      <c r="I297" s="55">
        <v>0</v>
      </c>
      <c r="J297" s="64">
        <v>20000</v>
      </c>
      <c r="K297" s="44" t="str">
        <f t="shared" si="5"/>
        <v>70007074810099999200</v>
      </c>
      <c r="L297" s="37" t="s">
        <v>412</v>
      </c>
    </row>
    <row r="298" spans="1:12" ht="24">
      <c r="A298" s="94" t="s">
        <v>94</v>
      </c>
      <c r="B298" s="107" t="s">
        <v>4</v>
      </c>
      <c r="C298" s="105" t="s">
        <v>6</v>
      </c>
      <c r="D298" s="108" t="s">
        <v>402</v>
      </c>
      <c r="E298" s="168" t="s">
        <v>411</v>
      </c>
      <c r="F298" s="169"/>
      <c r="G298" s="106" t="s">
        <v>96</v>
      </c>
      <c r="H298" s="54">
        <v>20000</v>
      </c>
      <c r="I298" s="55">
        <v>0</v>
      </c>
      <c r="J298" s="64">
        <v>20000</v>
      </c>
      <c r="K298" s="44" t="str">
        <f t="shared" si="5"/>
        <v>70007074810099999240</v>
      </c>
      <c r="L298" s="37" t="s">
        <v>413</v>
      </c>
    </row>
    <row r="299" spans="1:12" s="34" customFormat="1" ht="14.25">
      <c r="A299" s="109" t="s">
        <v>97</v>
      </c>
      <c r="B299" s="110" t="s">
        <v>4</v>
      </c>
      <c r="C299" s="99" t="s">
        <v>6</v>
      </c>
      <c r="D299" s="111" t="s">
        <v>402</v>
      </c>
      <c r="E299" s="178" t="s">
        <v>411</v>
      </c>
      <c r="F299" s="179"/>
      <c r="G299" s="112" t="s">
        <v>98</v>
      </c>
      <c r="H299" s="58">
        <v>20000</v>
      </c>
      <c r="I299" s="59">
        <v>0</v>
      </c>
      <c r="J299" s="65">
        <f>IF(IF(H299="",0,H299)=0,0,(IF(H299&gt;0,IF(I299&gt;H299,0,H299-I299),IF(I299&gt;H299,H299-I299,0))))</f>
        <v>20000</v>
      </c>
      <c r="K299" s="44" t="str">
        <f t="shared" si="5"/>
        <v>70007074810099999244</v>
      </c>
      <c r="L299" s="33" t="str">
        <f>C299&amp;D299&amp;E299&amp;F299&amp;G299</f>
        <v>70007074810099999244</v>
      </c>
    </row>
    <row r="300" spans="1:12" ht="14.25">
      <c r="A300" s="94" t="s">
        <v>414</v>
      </c>
      <c r="B300" s="107" t="s">
        <v>4</v>
      </c>
      <c r="C300" s="105" t="s">
        <v>6</v>
      </c>
      <c r="D300" s="108" t="s">
        <v>416</v>
      </c>
      <c r="E300" s="168" t="s">
        <v>77</v>
      </c>
      <c r="F300" s="169"/>
      <c r="G300" s="106" t="s">
        <v>78</v>
      </c>
      <c r="H300" s="54">
        <v>100000</v>
      </c>
      <c r="I300" s="55">
        <v>43855</v>
      </c>
      <c r="J300" s="64">
        <v>56145</v>
      </c>
      <c r="K300" s="44" t="str">
        <f t="shared" si="5"/>
        <v>70008000000000000000</v>
      </c>
      <c r="L300" s="37" t="s">
        <v>415</v>
      </c>
    </row>
    <row r="301" spans="1:12" ht="14.25">
      <c r="A301" s="94" t="s">
        <v>417</v>
      </c>
      <c r="B301" s="107" t="s">
        <v>4</v>
      </c>
      <c r="C301" s="105" t="s">
        <v>6</v>
      </c>
      <c r="D301" s="108" t="s">
        <v>419</v>
      </c>
      <c r="E301" s="168" t="s">
        <v>77</v>
      </c>
      <c r="F301" s="169"/>
      <c r="G301" s="106" t="s">
        <v>78</v>
      </c>
      <c r="H301" s="54">
        <v>100000</v>
      </c>
      <c r="I301" s="55">
        <v>43855</v>
      </c>
      <c r="J301" s="64">
        <v>56145</v>
      </c>
      <c r="K301" s="44" t="str">
        <f t="shared" si="5"/>
        <v>70008010000000000000</v>
      </c>
      <c r="L301" s="37" t="s">
        <v>418</v>
      </c>
    </row>
    <row r="302" spans="1:12" ht="24">
      <c r="A302" s="94" t="s">
        <v>403</v>
      </c>
      <c r="B302" s="107" t="s">
        <v>4</v>
      </c>
      <c r="C302" s="105" t="s">
        <v>6</v>
      </c>
      <c r="D302" s="108" t="s">
        <v>419</v>
      </c>
      <c r="E302" s="168" t="s">
        <v>405</v>
      </c>
      <c r="F302" s="169"/>
      <c r="G302" s="106" t="s">
        <v>78</v>
      </c>
      <c r="H302" s="54">
        <v>100000</v>
      </c>
      <c r="I302" s="55">
        <v>43855</v>
      </c>
      <c r="J302" s="64">
        <v>56145</v>
      </c>
      <c r="K302" s="44" t="str">
        <f t="shared" si="5"/>
        <v>70008014800000000000</v>
      </c>
      <c r="L302" s="37" t="s">
        <v>420</v>
      </c>
    </row>
    <row r="303" spans="1:12" ht="24">
      <c r="A303" s="94" t="s">
        <v>421</v>
      </c>
      <c r="B303" s="107" t="s">
        <v>4</v>
      </c>
      <c r="C303" s="105" t="s">
        <v>6</v>
      </c>
      <c r="D303" s="108" t="s">
        <v>419</v>
      </c>
      <c r="E303" s="168" t="s">
        <v>423</v>
      </c>
      <c r="F303" s="169"/>
      <c r="G303" s="106" t="s">
        <v>78</v>
      </c>
      <c r="H303" s="54">
        <v>100000</v>
      </c>
      <c r="I303" s="55">
        <v>43855</v>
      </c>
      <c r="J303" s="64">
        <v>56145</v>
      </c>
      <c r="K303" s="44" t="str">
        <f t="shared" si="5"/>
        <v>70008014820000000000</v>
      </c>
      <c r="L303" s="37" t="s">
        <v>422</v>
      </c>
    </row>
    <row r="304" spans="1:12" ht="41.25" customHeight="1">
      <c r="A304" s="94" t="s">
        <v>424</v>
      </c>
      <c r="B304" s="107" t="s">
        <v>4</v>
      </c>
      <c r="C304" s="105" t="s">
        <v>6</v>
      </c>
      <c r="D304" s="108" t="s">
        <v>419</v>
      </c>
      <c r="E304" s="168" t="s">
        <v>426</v>
      </c>
      <c r="F304" s="169"/>
      <c r="G304" s="106" t="s">
        <v>78</v>
      </c>
      <c r="H304" s="54">
        <v>100000</v>
      </c>
      <c r="I304" s="55">
        <v>43855</v>
      </c>
      <c r="J304" s="64">
        <v>56145</v>
      </c>
      <c r="K304" s="44" t="str">
        <f t="shared" si="5"/>
        <v>70008014820099999000</v>
      </c>
      <c r="L304" s="37" t="s">
        <v>425</v>
      </c>
    </row>
    <row r="305" spans="1:12" ht="24">
      <c r="A305" s="94" t="s">
        <v>92</v>
      </c>
      <c r="B305" s="107" t="s">
        <v>4</v>
      </c>
      <c r="C305" s="105" t="s">
        <v>6</v>
      </c>
      <c r="D305" s="108" t="s">
        <v>419</v>
      </c>
      <c r="E305" s="168" t="s">
        <v>426</v>
      </c>
      <c r="F305" s="169"/>
      <c r="G305" s="106" t="s">
        <v>4</v>
      </c>
      <c r="H305" s="54">
        <v>100000</v>
      </c>
      <c r="I305" s="55">
        <v>43855</v>
      </c>
      <c r="J305" s="64">
        <v>56145</v>
      </c>
      <c r="K305" s="44" t="str">
        <f t="shared" si="5"/>
        <v>70008014820099999200</v>
      </c>
      <c r="L305" s="37" t="s">
        <v>427</v>
      </c>
    </row>
    <row r="306" spans="1:12" ht="24">
      <c r="A306" s="94" t="s">
        <v>94</v>
      </c>
      <c r="B306" s="107" t="s">
        <v>4</v>
      </c>
      <c r="C306" s="105" t="s">
        <v>6</v>
      </c>
      <c r="D306" s="108" t="s">
        <v>419</v>
      </c>
      <c r="E306" s="168" t="s">
        <v>426</v>
      </c>
      <c r="F306" s="169"/>
      <c r="G306" s="106" t="s">
        <v>96</v>
      </c>
      <c r="H306" s="54">
        <v>100000</v>
      </c>
      <c r="I306" s="55">
        <v>43855</v>
      </c>
      <c r="J306" s="64">
        <v>56145</v>
      </c>
      <c r="K306" s="44" t="str">
        <f t="shared" si="5"/>
        <v>70008014820099999240</v>
      </c>
      <c r="L306" s="37" t="s">
        <v>428</v>
      </c>
    </row>
    <row r="307" spans="1:12" s="34" customFormat="1" ht="14.25">
      <c r="A307" s="109" t="s">
        <v>97</v>
      </c>
      <c r="B307" s="110" t="s">
        <v>4</v>
      </c>
      <c r="C307" s="99" t="s">
        <v>6</v>
      </c>
      <c r="D307" s="111" t="s">
        <v>419</v>
      </c>
      <c r="E307" s="178" t="s">
        <v>426</v>
      </c>
      <c r="F307" s="179"/>
      <c r="G307" s="112" t="s">
        <v>98</v>
      </c>
      <c r="H307" s="58">
        <v>100000</v>
      </c>
      <c r="I307" s="59">
        <v>43855</v>
      </c>
      <c r="J307" s="65">
        <f>IF(IF(H307="",0,H307)=0,0,(IF(H307&gt;0,IF(I307&gt;H307,0,H307-I307),IF(I307&gt;H307,H307-I307,0))))</f>
        <v>56145</v>
      </c>
      <c r="K307" s="44" t="str">
        <f t="shared" si="5"/>
        <v>70008014820099999244</v>
      </c>
      <c r="L307" s="33" t="str">
        <f>C307&amp;D307&amp;E307&amp;F307&amp;G307</f>
        <v>70008014820099999244</v>
      </c>
    </row>
    <row r="308" spans="1:12" ht="14.25">
      <c r="A308" s="94" t="s">
        <v>429</v>
      </c>
      <c r="B308" s="107" t="s">
        <v>4</v>
      </c>
      <c r="C308" s="105" t="s">
        <v>6</v>
      </c>
      <c r="D308" s="108" t="s">
        <v>431</v>
      </c>
      <c r="E308" s="168" t="s">
        <v>77</v>
      </c>
      <c r="F308" s="169"/>
      <c r="G308" s="106" t="s">
        <v>78</v>
      </c>
      <c r="H308" s="54">
        <v>142444</v>
      </c>
      <c r="I308" s="55">
        <v>94961.04</v>
      </c>
      <c r="J308" s="64">
        <v>47482.96</v>
      </c>
      <c r="K308" s="44" t="str">
        <f t="shared" si="5"/>
        <v>70010000000000000000</v>
      </c>
      <c r="L308" s="37" t="s">
        <v>430</v>
      </c>
    </row>
    <row r="309" spans="1:12" ht="14.25">
      <c r="A309" s="94" t="s">
        <v>432</v>
      </c>
      <c r="B309" s="107" t="s">
        <v>4</v>
      </c>
      <c r="C309" s="105" t="s">
        <v>6</v>
      </c>
      <c r="D309" s="108" t="s">
        <v>434</v>
      </c>
      <c r="E309" s="168" t="s">
        <v>77</v>
      </c>
      <c r="F309" s="169"/>
      <c r="G309" s="106" t="s">
        <v>78</v>
      </c>
      <c r="H309" s="54">
        <v>142444</v>
      </c>
      <c r="I309" s="55">
        <v>94961.04</v>
      </c>
      <c r="J309" s="64">
        <v>47482.96</v>
      </c>
      <c r="K309" s="44" t="str">
        <f t="shared" si="5"/>
        <v>70010010000000000000</v>
      </c>
      <c r="L309" s="37" t="s">
        <v>433</v>
      </c>
    </row>
    <row r="310" spans="1:12" ht="24">
      <c r="A310" s="94" t="s">
        <v>86</v>
      </c>
      <c r="B310" s="107" t="s">
        <v>4</v>
      </c>
      <c r="C310" s="105" t="s">
        <v>6</v>
      </c>
      <c r="D310" s="108" t="s">
        <v>434</v>
      </c>
      <c r="E310" s="168" t="s">
        <v>88</v>
      </c>
      <c r="F310" s="169"/>
      <c r="G310" s="106" t="s">
        <v>78</v>
      </c>
      <c r="H310" s="54">
        <v>142444</v>
      </c>
      <c r="I310" s="55">
        <v>94961.04</v>
      </c>
      <c r="J310" s="64">
        <v>47482.96</v>
      </c>
      <c r="K310" s="44" t="str">
        <f t="shared" si="5"/>
        <v>70010014100000000000</v>
      </c>
      <c r="L310" s="37" t="s">
        <v>435</v>
      </c>
    </row>
    <row r="311" spans="1:12" ht="14.25">
      <c r="A311" s="94" t="s">
        <v>436</v>
      </c>
      <c r="B311" s="107" t="s">
        <v>4</v>
      </c>
      <c r="C311" s="105" t="s">
        <v>6</v>
      </c>
      <c r="D311" s="108" t="s">
        <v>434</v>
      </c>
      <c r="E311" s="168" t="s">
        <v>438</v>
      </c>
      <c r="F311" s="169"/>
      <c r="G311" s="106" t="s">
        <v>78</v>
      </c>
      <c r="H311" s="54">
        <v>142444</v>
      </c>
      <c r="I311" s="55">
        <v>94961.04</v>
      </c>
      <c r="J311" s="64">
        <v>47482.96</v>
      </c>
      <c r="K311" s="44" t="str">
        <f t="shared" si="5"/>
        <v>70010014100012000000</v>
      </c>
      <c r="L311" s="37" t="s">
        <v>437</v>
      </c>
    </row>
    <row r="312" spans="1:12" ht="14.25">
      <c r="A312" s="94" t="s">
        <v>141</v>
      </c>
      <c r="B312" s="107" t="s">
        <v>4</v>
      </c>
      <c r="C312" s="105" t="s">
        <v>6</v>
      </c>
      <c r="D312" s="108" t="s">
        <v>434</v>
      </c>
      <c r="E312" s="168" t="s">
        <v>438</v>
      </c>
      <c r="F312" s="169"/>
      <c r="G312" s="106" t="s">
        <v>143</v>
      </c>
      <c r="H312" s="54">
        <v>142444</v>
      </c>
      <c r="I312" s="55">
        <v>94961.04</v>
      </c>
      <c r="J312" s="64">
        <v>47482.96</v>
      </c>
      <c r="K312" s="44" t="str">
        <f t="shared" si="5"/>
        <v>70010014100012000300</v>
      </c>
      <c r="L312" s="37" t="s">
        <v>439</v>
      </c>
    </row>
    <row r="313" spans="1:12" ht="14.25">
      <c r="A313" s="94" t="s">
        <v>440</v>
      </c>
      <c r="B313" s="107" t="s">
        <v>4</v>
      </c>
      <c r="C313" s="105" t="s">
        <v>6</v>
      </c>
      <c r="D313" s="108" t="s">
        <v>434</v>
      </c>
      <c r="E313" s="168" t="s">
        <v>438</v>
      </c>
      <c r="F313" s="169"/>
      <c r="G313" s="106" t="s">
        <v>442</v>
      </c>
      <c r="H313" s="54">
        <v>142444</v>
      </c>
      <c r="I313" s="55">
        <v>94961.04</v>
      </c>
      <c r="J313" s="64">
        <v>47482.96</v>
      </c>
      <c r="K313" s="44" t="str">
        <f t="shared" si="5"/>
        <v>70010014100012000310</v>
      </c>
      <c r="L313" s="37" t="s">
        <v>441</v>
      </c>
    </row>
    <row r="314" spans="1:12" s="34" customFormat="1" ht="14.25">
      <c r="A314" s="109" t="s">
        <v>443</v>
      </c>
      <c r="B314" s="110" t="s">
        <v>4</v>
      </c>
      <c r="C314" s="99" t="s">
        <v>6</v>
      </c>
      <c r="D314" s="111" t="s">
        <v>434</v>
      </c>
      <c r="E314" s="178" t="s">
        <v>438</v>
      </c>
      <c r="F314" s="179"/>
      <c r="G314" s="112" t="s">
        <v>444</v>
      </c>
      <c r="H314" s="58">
        <v>142444</v>
      </c>
      <c r="I314" s="59">
        <v>94961.04</v>
      </c>
      <c r="J314" s="65">
        <f>IF(IF(H314="",0,H314)=0,0,(IF(H314&gt;0,IF(I314&gt;H314,0,H314-I314),IF(I314&gt;H314,H314-I314,0))))</f>
        <v>47482.96</v>
      </c>
      <c r="K314" s="44" t="str">
        <f t="shared" si="5"/>
        <v>70010014100012000312</v>
      </c>
      <c r="L314" s="33" t="str">
        <f>C314&amp;D314&amp;E314&amp;F314&amp;G314</f>
        <v>70010014100012000312</v>
      </c>
    </row>
    <row r="315" spans="1:12" ht="14.25">
      <c r="A315" s="94" t="s">
        <v>445</v>
      </c>
      <c r="B315" s="107" t="s">
        <v>4</v>
      </c>
      <c r="C315" s="105" t="s">
        <v>6</v>
      </c>
      <c r="D315" s="108" t="s">
        <v>447</v>
      </c>
      <c r="E315" s="168" t="s">
        <v>77</v>
      </c>
      <c r="F315" s="169"/>
      <c r="G315" s="106" t="s">
        <v>78</v>
      </c>
      <c r="H315" s="54">
        <v>410000</v>
      </c>
      <c r="I315" s="55">
        <v>327841.45</v>
      </c>
      <c r="J315" s="64">
        <v>82158.55</v>
      </c>
      <c r="K315" s="44" t="str">
        <f t="shared" si="5"/>
        <v>70011000000000000000</v>
      </c>
      <c r="L315" s="37" t="s">
        <v>446</v>
      </c>
    </row>
    <row r="316" spans="1:12" ht="14.25">
      <c r="A316" s="94" t="s">
        <v>448</v>
      </c>
      <c r="B316" s="107" t="s">
        <v>4</v>
      </c>
      <c r="C316" s="105" t="s">
        <v>6</v>
      </c>
      <c r="D316" s="108" t="s">
        <v>450</v>
      </c>
      <c r="E316" s="168" t="s">
        <v>77</v>
      </c>
      <c r="F316" s="169"/>
      <c r="G316" s="106" t="s">
        <v>78</v>
      </c>
      <c r="H316" s="54">
        <v>410000</v>
      </c>
      <c r="I316" s="55">
        <v>327841.45</v>
      </c>
      <c r="J316" s="64">
        <v>82158.55</v>
      </c>
      <c r="K316" s="44" t="str">
        <f t="shared" si="5"/>
        <v>70011020000000000000</v>
      </c>
      <c r="L316" s="37" t="s">
        <v>449</v>
      </c>
    </row>
    <row r="317" spans="1:12" ht="27" customHeight="1">
      <c r="A317" s="94" t="s">
        <v>451</v>
      </c>
      <c r="B317" s="107" t="s">
        <v>4</v>
      </c>
      <c r="C317" s="105" t="s">
        <v>6</v>
      </c>
      <c r="D317" s="108" t="s">
        <v>450</v>
      </c>
      <c r="E317" s="168" t="s">
        <v>453</v>
      </c>
      <c r="F317" s="169"/>
      <c r="G317" s="106" t="s">
        <v>78</v>
      </c>
      <c r="H317" s="54">
        <v>410000</v>
      </c>
      <c r="I317" s="55">
        <v>327841.45</v>
      </c>
      <c r="J317" s="64">
        <v>82158.55</v>
      </c>
      <c r="K317" s="44" t="str">
        <f t="shared" si="5"/>
        <v>70011024900000000000</v>
      </c>
      <c r="L317" s="37" t="s">
        <v>452</v>
      </c>
    </row>
    <row r="318" spans="1:12" ht="24.75" customHeight="1">
      <c r="A318" s="94" t="s">
        <v>454</v>
      </c>
      <c r="B318" s="107" t="s">
        <v>4</v>
      </c>
      <c r="C318" s="105" t="s">
        <v>6</v>
      </c>
      <c r="D318" s="108" t="s">
        <v>450</v>
      </c>
      <c r="E318" s="168" t="s">
        <v>456</v>
      </c>
      <c r="F318" s="169"/>
      <c r="G318" s="106" t="s">
        <v>78</v>
      </c>
      <c r="H318" s="54">
        <v>410000</v>
      </c>
      <c r="I318" s="55">
        <v>327841.45</v>
      </c>
      <c r="J318" s="64">
        <v>82158.55</v>
      </c>
      <c r="K318" s="44" t="str">
        <f t="shared" si="5"/>
        <v>70011024900099999000</v>
      </c>
      <c r="L318" s="37" t="s">
        <v>455</v>
      </c>
    </row>
    <row r="319" spans="1:12" ht="24">
      <c r="A319" s="94" t="s">
        <v>92</v>
      </c>
      <c r="B319" s="107" t="s">
        <v>4</v>
      </c>
      <c r="C319" s="105" t="s">
        <v>6</v>
      </c>
      <c r="D319" s="108" t="s">
        <v>450</v>
      </c>
      <c r="E319" s="168" t="s">
        <v>456</v>
      </c>
      <c r="F319" s="169"/>
      <c r="G319" s="106" t="s">
        <v>4</v>
      </c>
      <c r="H319" s="54">
        <v>390000</v>
      </c>
      <c r="I319" s="55">
        <v>321841.45</v>
      </c>
      <c r="J319" s="64">
        <v>68158.55</v>
      </c>
      <c r="K319" s="44" t="str">
        <f t="shared" si="5"/>
        <v>70011024900099999200</v>
      </c>
      <c r="L319" s="37" t="s">
        <v>457</v>
      </c>
    </row>
    <row r="320" spans="1:12" ht="24">
      <c r="A320" s="94" t="s">
        <v>94</v>
      </c>
      <c r="B320" s="107" t="s">
        <v>4</v>
      </c>
      <c r="C320" s="105" t="s">
        <v>6</v>
      </c>
      <c r="D320" s="108" t="s">
        <v>450</v>
      </c>
      <c r="E320" s="168" t="s">
        <v>456</v>
      </c>
      <c r="F320" s="169"/>
      <c r="G320" s="106" t="s">
        <v>96</v>
      </c>
      <c r="H320" s="54">
        <v>390000</v>
      </c>
      <c r="I320" s="55">
        <v>321841.45</v>
      </c>
      <c r="J320" s="64">
        <v>68158.55</v>
      </c>
      <c r="K320" s="44" t="str">
        <f t="shared" si="5"/>
        <v>70011024900099999240</v>
      </c>
      <c r="L320" s="37" t="s">
        <v>458</v>
      </c>
    </row>
    <row r="321" spans="1:12" s="34" customFormat="1" ht="14.25">
      <c r="A321" s="109" t="s">
        <v>97</v>
      </c>
      <c r="B321" s="110" t="s">
        <v>4</v>
      </c>
      <c r="C321" s="99" t="s">
        <v>6</v>
      </c>
      <c r="D321" s="111" t="s">
        <v>450</v>
      </c>
      <c r="E321" s="178" t="s">
        <v>456</v>
      </c>
      <c r="F321" s="179"/>
      <c r="G321" s="112" t="s">
        <v>98</v>
      </c>
      <c r="H321" s="58">
        <v>390000</v>
      </c>
      <c r="I321" s="59">
        <v>321841.45</v>
      </c>
      <c r="J321" s="65">
        <f>IF(IF(H321="",0,H321)=0,0,(IF(H321&gt;0,IF(I321&gt;H321,0,H321-I321),IF(I321&gt;H321,H321-I321,0))))</f>
        <v>68158.55</v>
      </c>
      <c r="K321" s="44" t="str">
        <f t="shared" si="5"/>
        <v>70011024900099999244</v>
      </c>
      <c r="L321" s="33" t="str">
        <f>C321&amp;D321&amp;E321&amp;F321&amp;G321</f>
        <v>70011024900099999244</v>
      </c>
    </row>
    <row r="322" spans="1:12" ht="14.25">
      <c r="A322" s="94" t="s">
        <v>141</v>
      </c>
      <c r="B322" s="107" t="s">
        <v>4</v>
      </c>
      <c r="C322" s="105" t="s">
        <v>6</v>
      </c>
      <c r="D322" s="108" t="s">
        <v>450</v>
      </c>
      <c r="E322" s="168" t="s">
        <v>456</v>
      </c>
      <c r="F322" s="169"/>
      <c r="G322" s="106" t="s">
        <v>143</v>
      </c>
      <c r="H322" s="54">
        <v>20000</v>
      </c>
      <c r="I322" s="55">
        <v>6000</v>
      </c>
      <c r="J322" s="64">
        <v>14000</v>
      </c>
      <c r="K322" s="44" t="str">
        <f t="shared" si="5"/>
        <v>70011024900099999300</v>
      </c>
      <c r="L322" s="37" t="s">
        <v>459</v>
      </c>
    </row>
    <row r="323" spans="1:12" s="34" customFormat="1" ht="14.25">
      <c r="A323" s="109" t="s">
        <v>144</v>
      </c>
      <c r="B323" s="110" t="s">
        <v>4</v>
      </c>
      <c r="C323" s="99" t="s">
        <v>6</v>
      </c>
      <c r="D323" s="111" t="s">
        <v>450</v>
      </c>
      <c r="E323" s="178" t="s">
        <v>456</v>
      </c>
      <c r="F323" s="179"/>
      <c r="G323" s="112" t="s">
        <v>145</v>
      </c>
      <c r="H323" s="58">
        <v>20000</v>
      </c>
      <c r="I323" s="59">
        <v>6000</v>
      </c>
      <c r="J323" s="65">
        <f>IF(IF(H323="",0,H323)=0,0,(IF(H323&gt;0,IF(I323&gt;H323,0,H323-I323),IF(I323&gt;H323,H323-I323,0))))</f>
        <v>14000</v>
      </c>
      <c r="K323" s="44" t="str">
        <f t="shared" si="5"/>
        <v>70011024900099999360</v>
      </c>
      <c r="L323" s="33" t="str">
        <f>C323&amp;D323&amp;E323&amp;F323&amp;G323</f>
        <v>70011024900099999360</v>
      </c>
    </row>
    <row r="324" spans="1:12" ht="14.25">
      <c r="A324" s="94">
        <v>792</v>
      </c>
      <c r="B324" s="107" t="s">
        <v>4</v>
      </c>
      <c r="C324" s="105" t="s">
        <v>47</v>
      </c>
      <c r="D324" s="108" t="s">
        <v>79</v>
      </c>
      <c r="E324" s="168" t="s">
        <v>77</v>
      </c>
      <c r="F324" s="169"/>
      <c r="G324" s="106" t="s">
        <v>78</v>
      </c>
      <c r="H324" s="54">
        <v>70000</v>
      </c>
      <c r="I324" s="55">
        <v>0</v>
      </c>
      <c r="J324" s="64">
        <v>70000</v>
      </c>
      <c r="K324" s="44" t="str">
        <f t="shared" si="5"/>
        <v>79200000000000000000</v>
      </c>
      <c r="L324" s="37" t="s">
        <v>53</v>
      </c>
    </row>
    <row r="325" spans="1:12" ht="14.25">
      <c r="A325" s="94" t="s">
        <v>80</v>
      </c>
      <c r="B325" s="107" t="s">
        <v>4</v>
      </c>
      <c r="C325" s="105" t="s">
        <v>47</v>
      </c>
      <c r="D325" s="108" t="s">
        <v>82</v>
      </c>
      <c r="E325" s="168" t="s">
        <v>77</v>
      </c>
      <c r="F325" s="169"/>
      <c r="G325" s="106" t="s">
        <v>78</v>
      </c>
      <c r="H325" s="54">
        <v>70000</v>
      </c>
      <c r="I325" s="55">
        <v>0</v>
      </c>
      <c r="J325" s="64">
        <v>70000</v>
      </c>
      <c r="K325" s="44" t="str">
        <f t="shared" si="5"/>
        <v>79201000000000000000</v>
      </c>
      <c r="L325" s="37" t="s">
        <v>460</v>
      </c>
    </row>
    <row r="326" spans="1:12" ht="14.25">
      <c r="A326" s="94" t="s">
        <v>134</v>
      </c>
      <c r="B326" s="107" t="s">
        <v>4</v>
      </c>
      <c r="C326" s="105" t="s">
        <v>47</v>
      </c>
      <c r="D326" s="108" t="s">
        <v>136</v>
      </c>
      <c r="E326" s="168" t="s">
        <v>77</v>
      </c>
      <c r="F326" s="169"/>
      <c r="G326" s="106" t="s">
        <v>78</v>
      </c>
      <c r="H326" s="54">
        <v>70000</v>
      </c>
      <c r="I326" s="55">
        <v>0</v>
      </c>
      <c r="J326" s="64">
        <v>70000</v>
      </c>
      <c r="K326" s="44" t="str">
        <f t="shared" si="5"/>
        <v>79201130000000000000</v>
      </c>
      <c r="L326" s="37" t="s">
        <v>461</v>
      </c>
    </row>
    <row r="327" spans="1:12" ht="24">
      <c r="A327" s="94" t="s">
        <v>462</v>
      </c>
      <c r="B327" s="107" t="s">
        <v>4</v>
      </c>
      <c r="C327" s="105" t="s">
        <v>47</v>
      </c>
      <c r="D327" s="108" t="s">
        <v>136</v>
      </c>
      <c r="E327" s="168" t="s">
        <v>464</v>
      </c>
      <c r="F327" s="169"/>
      <c r="G327" s="106" t="s">
        <v>78</v>
      </c>
      <c r="H327" s="54">
        <v>70000</v>
      </c>
      <c r="I327" s="55">
        <v>0</v>
      </c>
      <c r="J327" s="64">
        <v>70000</v>
      </c>
      <c r="K327" s="44" t="str">
        <f t="shared" si="5"/>
        <v>79201135000000000000</v>
      </c>
      <c r="L327" s="37" t="s">
        <v>463</v>
      </c>
    </row>
    <row r="328" spans="1:12" ht="28.5" customHeight="1">
      <c r="A328" s="94" t="s">
        <v>465</v>
      </c>
      <c r="B328" s="107" t="s">
        <v>4</v>
      </c>
      <c r="C328" s="105" t="s">
        <v>47</v>
      </c>
      <c r="D328" s="108" t="s">
        <v>136</v>
      </c>
      <c r="E328" s="168" t="s">
        <v>467</v>
      </c>
      <c r="F328" s="169"/>
      <c r="G328" s="106" t="s">
        <v>78</v>
      </c>
      <c r="H328" s="54">
        <v>70000</v>
      </c>
      <c r="I328" s="55">
        <v>0</v>
      </c>
      <c r="J328" s="64">
        <v>70000</v>
      </c>
      <c r="K328" s="44" t="str">
        <f t="shared" si="5"/>
        <v>79201135020000000000</v>
      </c>
      <c r="L328" s="37" t="s">
        <v>466</v>
      </c>
    </row>
    <row r="329" spans="1:12" ht="41.25" customHeight="1">
      <c r="A329" s="94" t="s">
        <v>468</v>
      </c>
      <c r="B329" s="107" t="s">
        <v>4</v>
      </c>
      <c r="C329" s="105" t="s">
        <v>47</v>
      </c>
      <c r="D329" s="108" t="s">
        <v>136</v>
      </c>
      <c r="E329" s="168" t="s">
        <v>470</v>
      </c>
      <c r="F329" s="169"/>
      <c r="G329" s="106" t="s">
        <v>78</v>
      </c>
      <c r="H329" s="54">
        <v>70000</v>
      </c>
      <c r="I329" s="55">
        <v>0</v>
      </c>
      <c r="J329" s="64">
        <v>70000</v>
      </c>
      <c r="K329" s="44" t="str">
        <f t="shared" si="5"/>
        <v>79201135020099999000</v>
      </c>
      <c r="L329" s="37" t="s">
        <v>469</v>
      </c>
    </row>
    <row r="330" spans="1:12" ht="28.5" customHeight="1">
      <c r="A330" s="94" t="s">
        <v>92</v>
      </c>
      <c r="B330" s="107" t="s">
        <v>4</v>
      </c>
      <c r="C330" s="105" t="s">
        <v>47</v>
      </c>
      <c r="D330" s="108" t="s">
        <v>136</v>
      </c>
      <c r="E330" s="168" t="s">
        <v>470</v>
      </c>
      <c r="F330" s="169"/>
      <c r="G330" s="106" t="s">
        <v>4</v>
      </c>
      <c r="H330" s="54">
        <v>70000</v>
      </c>
      <c r="I330" s="55">
        <v>0</v>
      </c>
      <c r="J330" s="64">
        <v>70000</v>
      </c>
      <c r="K330" s="44" t="str">
        <f t="shared" si="5"/>
        <v>79201135020099999200</v>
      </c>
      <c r="L330" s="37" t="s">
        <v>471</v>
      </c>
    </row>
    <row r="331" spans="1:12" ht="24">
      <c r="A331" s="94" t="s">
        <v>94</v>
      </c>
      <c r="B331" s="107" t="s">
        <v>4</v>
      </c>
      <c r="C331" s="105" t="s">
        <v>47</v>
      </c>
      <c r="D331" s="108" t="s">
        <v>136</v>
      </c>
      <c r="E331" s="168" t="s">
        <v>470</v>
      </c>
      <c r="F331" s="169"/>
      <c r="G331" s="106" t="s">
        <v>96</v>
      </c>
      <c r="H331" s="54">
        <v>70000</v>
      </c>
      <c r="I331" s="55">
        <v>0</v>
      </c>
      <c r="J331" s="64">
        <v>70000</v>
      </c>
      <c r="K331" s="44" t="str">
        <f t="shared" si="5"/>
        <v>79201135020099999240</v>
      </c>
      <c r="L331" s="37" t="s">
        <v>472</v>
      </c>
    </row>
    <row r="332" spans="1:12" s="34" customFormat="1" ht="15" thickBot="1">
      <c r="A332" s="109" t="s">
        <v>97</v>
      </c>
      <c r="B332" s="110" t="s">
        <v>4</v>
      </c>
      <c r="C332" s="99" t="s">
        <v>47</v>
      </c>
      <c r="D332" s="111" t="s">
        <v>136</v>
      </c>
      <c r="E332" s="178" t="s">
        <v>470</v>
      </c>
      <c r="F332" s="179"/>
      <c r="G332" s="112" t="s">
        <v>98</v>
      </c>
      <c r="H332" s="58">
        <v>70000</v>
      </c>
      <c r="I332" s="59">
        <v>0</v>
      </c>
      <c r="J332" s="65">
        <f>IF(IF(H332="",0,H332)=0,0,(IF(H332&gt;0,IF(I332&gt;H332,0,H332-I332),IF(I332&gt;H332,H332-I332,0))))</f>
        <v>70000</v>
      </c>
      <c r="K332" s="44" t="str">
        <f t="shared" si="5"/>
        <v>79201135020099999244</v>
      </c>
      <c r="L332" s="33" t="str">
        <f>C332&amp;D332&amp;E332&amp;F332&amp;G332</f>
        <v>79201135020099999244</v>
      </c>
    </row>
    <row r="333" spans="1:11" ht="5.25" customHeight="1" hidden="1" thickBot="1">
      <c r="A333" s="113"/>
      <c r="B333" s="114"/>
      <c r="C333" s="115"/>
      <c r="D333" s="115"/>
      <c r="E333" s="115"/>
      <c r="F333" s="115"/>
      <c r="G333" s="115"/>
      <c r="H333" s="66"/>
      <c r="I333" s="67"/>
      <c r="J333" s="68"/>
      <c r="K333" s="42"/>
    </row>
    <row r="334" spans="1:11" ht="15" hidden="1" thickBot="1">
      <c r="A334" s="116"/>
      <c r="B334" s="116"/>
      <c r="C334" s="117"/>
      <c r="D334" s="117"/>
      <c r="E334" s="117"/>
      <c r="F334" s="117"/>
      <c r="G334" s="117"/>
      <c r="H334" s="69"/>
      <c r="I334" s="69"/>
      <c r="J334" s="69"/>
      <c r="K334" s="28"/>
    </row>
    <row r="335" spans="1:10" ht="17.25" customHeight="1" thickBot="1">
      <c r="A335" s="118" t="s">
        <v>15</v>
      </c>
      <c r="B335" s="119">
        <v>450</v>
      </c>
      <c r="C335" s="147" t="s">
        <v>14</v>
      </c>
      <c r="D335" s="148"/>
      <c r="E335" s="148"/>
      <c r="F335" s="148"/>
      <c r="G335" s="149"/>
      <c r="H335" s="70">
        <f>0-H343</f>
        <v>-6478953.27</v>
      </c>
      <c r="I335" s="70">
        <f>I22-I97</f>
        <v>3850519.4</v>
      </c>
      <c r="J335" s="71" t="s">
        <v>14</v>
      </c>
    </row>
    <row r="336" spans="1:10" ht="12.75">
      <c r="A336" s="19"/>
      <c r="B336" s="22"/>
      <c r="C336" s="15"/>
      <c r="D336" s="15"/>
      <c r="E336" s="15"/>
      <c r="F336" s="15"/>
      <c r="G336" s="15"/>
      <c r="H336" s="15"/>
      <c r="I336" s="15"/>
      <c r="J336" s="15"/>
    </row>
    <row r="337" spans="1:11" ht="15">
      <c r="A337" s="135" t="s">
        <v>24</v>
      </c>
      <c r="B337" s="135"/>
      <c r="C337" s="135"/>
      <c r="D337" s="135"/>
      <c r="E337" s="135"/>
      <c r="F337" s="135"/>
      <c r="G337" s="135"/>
      <c r="H337" s="135"/>
      <c r="I337" s="135"/>
      <c r="J337" s="135"/>
      <c r="K337" s="39"/>
    </row>
    <row r="338" spans="1:11" ht="12.75" hidden="1">
      <c r="A338" s="5"/>
      <c r="B338" s="18"/>
      <c r="C338" s="6"/>
      <c r="D338" s="6"/>
      <c r="E338" s="6"/>
      <c r="F338" s="6"/>
      <c r="G338" s="6"/>
      <c r="H338" s="7"/>
      <c r="I338" s="7"/>
      <c r="J338" s="27" t="s">
        <v>21</v>
      </c>
      <c r="K338" s="27"/>
    </row>
    <row r="339" spans="1:11" ht="16.5" customHeight="1">
      <c r="A339" s="124" t="s">
        <v>31</v>
      </c>
      <c r="B339" s="124" t="s">
        <v>32</v>
      </c>
      <c r="C339" s="150" t="s">
        <v>37</v>
      </c>
      <c r="D339" s="151"/>
      <c r="E339" s="151"/>
      <c r="F339" s="151"/>
      <c r="G339" s="152"/>
      <c r="H339" s="124" t="s">
        <v>34</v>
      </c>
      <c r="I339" s="124" t="s">
        <v>17</v>
      </c>
      <c r="J339" s="136" t="s">
        <v>35</v>
      </c>
      <c r="K339" s="40"/>
    </row>
    <row r="340" spans="1:11" ht="16.5" customHeight="1">
      <c r="A340" s="121"/>
      <c r="B340" s="121"/>
      <c r="C340" s="153"/>
      <c r="D340" s="154"/>
      <c r="E340" s="154"/>
      <c r="F340" s="154"/>
      <c r="G340" s="155"/>
      <c r="H340" s="121"/>
      <c r="I340" s="121"/>
      <c r="J340" s="122"/>
      <c r="K340" s="40"/>
    </row>
    <row r="341" spans="1:11" ht="16.5" customHeight="1">
      <c r="A341" s="137"/>
      <c r="B341" s="137"/>
      <c r="C341" s="156"/>
      <c r="D341" s="157"/>
      <c r="E341" s="157"/>
      <c r="F341" s="157"/>
      <c r="G341" s="158"/>
      <c r="H341" s="137"/>
      <c r="I341" s="137"/>
      <c r="J341" s="123"/>
      <c r="K341" s="40"/>
    </row>
    <row r="342" spans="1:11" ht="13.5" thickBot="1">
      <c r="A342" s="32">
        <v>1</v>
      </c>
      <c r="B342" s="9">
        <v>2</v>
      </c>
      <c r="C342" s="159">
        <v>3</v>
      </c>
      <c r="D342" s="160"/>
      <c r="E342" s="160"/>
      <c r="F342" s="160"/>
      <c r="G342" s="161"/>
      <c r="H342" s="10" t="s">
        <v>0</v>
      </c>
      <c r="I342" s="10" t="s">
        <v>19</v>
      </c>
      <c r="J342" s="10" t="s">
        <v>20</v>
      </c>
      <c r="K342" s="41"/>
    </row>
    <row r="343" spans="1:10" ht="12.75" customHeight="1">
      <c r="A343" s="92" t="s">
        <v>25</v>
      </c>
      <c r="B343" s="53" t="s">
        <v>5</v>
      </c>
      <c r="C343" s="165" t="s">
        <v>14</v>
      </c>
      <c r="D343" s="166"/>
      <c r="E343" s="166"/>
      <c r="F343" s="166"/>
      <c r="G343" s="167"/>
      <c r="H343" s="54">
        <f>H345+H350+H355</f>
        <v>6478953.27</v>
      </c>
      <c r="I343" s="54">
        <f>I345+I350+I355</f>
        <v>-3850519.4</v>
      </c>
      <c r="J343" s="60">
        <f>J345+J350+J355</f>
        <v>10329472.67</v>
      </c>
    </row>
    <row r="344" spans="1:10" ht="12.75" customHeight="1">
      <c r="A344" s="93" t="s">
        <v>8</v>
      </c>
      <c r="B344" s="72"/>
      <c r="C344" s="180"/>
      <c r="D344" s="181"/>
      <c r="E344" s="181"/>
      <c r="F344" s="181"/>
      <c r="G344" s="182"/>
      <c r="H344" s="73"/>
      <c r="I344" s="74"/>
      <c r="J344" s="75"/>
    </row>
    <row r="345" spans="1:10" ht="12.75" customHeight="1">
      <c r="A345" s="92" t="s">
        <v>26</v>
      </c>
      <c r="B345" s="56" t="s">
        <v>9</v>
      </c>
      <c r="C345" s="183" t="s">
        <v>14</v>
      </c>
      <c r="D345" s="184"/>
      <c r="E345" s="184"/>
      <c r="F345" s="184"/>
      <c r="G345" s="185"/>
      <c r="H345" s="54">
        <v>0</v>
      </c>
      <c r="I345" s="54">
        <v>0</v>
      </c>
      <c r="J345" s="64">
        <v>0</v>
      </c>
    </row>
    <row r="346" spans="1:10" ht="12.75" customHeight="1">
      <c r="A346" s="93" t="s">
        <v>7</v>
      </c>
      <c r="B346" s="38"/>
      <c r="C346" s="133"/>
      <c r="D346" s="126"/>
      <c r="E346" s="126"/>
      <c r="F346" s="126"/>
      <c r="G346" s="127"/>
      <c r="H346" s="76"/>
      <c r="I346" s="77"/>
      <c r="J346" s="78"/>
    </row>
    <row r="347" spans="1:12" ht="14.25" hidden="1">
      <c r="A347" s="94"/>
      <c r="B347" s="56" t="s">
        <v>9</v>
      </c>
      <c r="C347" s="98"/>
      <c r="D347" s="125"/>
      <c r="E347" s="126"/>
      <c r="F347" s="126"/>
      <c r="G347" s="127"/>
      <c r="H347" s="54"/>
      <c r="I347" s="55"/>
      <c r="J347" s="64"/>
      <c r="K347" s="49">
        <f>C347&amp;D347&amp;G347</f>
      </c>
      <c r="L347" s="50"/>
    </row>
    <row r="348" spans="1:12" s="34" customFormat="1" ht="14.25">
      <c r="A348" s="95"/>
      <c r="B348" s="57" t="s">
        <v>9</v>
      </c>
      <c r="C348" s="99"/>
      <c r="D348" s="130"/>
      <c r="E348" s="130"/>
      <c r="F348" s="130"/>
      <c r="G348" s="131"/>
      <c r="H348" s="58"/>
      <c r="I348" s="59"/>
      <c r="J348" s="65">
        <f>IF(IF(H348="",0,H348)=0,0,(IF(H348&gt;0,IF(I348&gt;H348,0,H348-I348),IF(I348&gt;H348,H348-I348,0))))</f>
        <v>0</v>
      </c>
      <c r="K348" s="51">
        <f>C348&amp;D348&amp;G348</f>
      </c>
      <c r="L348" s="52">
        <f>C348&amp;D348&amp;G348</f>
      </c>
    </row>
    <row r="349" spans="1:11" ht="12.75" customHeight="1" hidden="1">
      <c r="A349" s="92"/>
      <c r="B349" s="79"/>
      <c r="C349" s="97"/>
      <c r="D349" s="97"/>
      <c r="E349" s="97"/>
      <c r="F349" s="97"/>
      <c r="G349" s="97"/>
      <c r="H349" s="80"/>
      <c r="I349" s="81"/>
      <c r="J349" s="82"/>
      <c r="K349" s="43"/>
    </row>
    <row r="350" spans="1:10" ht="12.75" customHeight="1">
      <c r="A350" s="92" t="s">
        <v>27</v>
      </c>
      <c r="B350" s="38" t="s">
        <v>10</v>
      </c>
      <c r="C350" s="133" t="s">
        <v>14</v>
      </c>
      <c r="D350" s="126"/>
      <c r="E350" s="126"/>
      <c r="F350" s="126"/>
      <c r="G350" s="127"/>
      <c r="H350" s="54">
        <v>0</v>
      </c>
      <c r="I350" s="54">
        <v>0</v>
      </c>
      <c r="J350" s="63">
        <v>0</v>
      </c>
    </row>
    <row r="351" spans="1:10" ht="12.75" customHeight="1">
      <c r="A351" s="93" t="s">
        <v>7</v>
      </c>
      <c r="B351" s="38"/>
      <c r="C351" s="133"/>
      <c r="D351" s="126"/>
      <c r="E351" s="126"/>
      <c r="F351" s="126"/>
      <c r="G351" s="127"/>
      <c r="H351" s="76"/>
      <c r="I351" s="77"/>
      <c r="J351" s="78"/>
    </row>
    <row r="352" spans="1:12" ht="12.75" customHeight="1" hidden="1">
      <c r="A352" s="94"/>
      <c r="B352" s="56" t="s">
        <v>10</v>
      </c>
      <c r="C352" s="98"/>
      <c r="D352" s="125"/>
      <c r="E352" s="126"/>
      <c r="F352" s="126"/>
      <c r="G352" s="127"/>
      <c r="H352" s="54"/>
      <c r="I352" s="55"/>
      <c r="J352" s="64"/>
      <c r="K352" s="49">
        <f>C352&amp;D352&amp;G352</f>
      </c>
      <c r="L352" s="50"/>
    </row>
    <row r="353" spans="1:12" s="34" customFormat="1" ht="14.25">
      <c r="A353" s="95"/>
      <c r="B353" s="57" t="s">
        <v>10</v>
      </c>
      <c r="C353" s="99"/>
      <c r="D353" s="130"/>
      <c r="E353" s="130"/>
      <c r="F353" s="130"/>
      <c r="G353" s="131"/>
      <c r="H353" s="58"/>
      <c r="I353" s="59"/>
      <c r="J353" s="65">
        <f>IF(IF(H353="",0,H353)=0,0,(IF(H353&gt;0,IF(I353&gt;H353,0,H353-I353),IF(I353&gt;H353,H353-I353,0))))</f>
        <v>0</v>
      </c>
      <c r="K353" s="51">
        <f>C353&amp;D353&amp;G353</f>
      </c>
      <c r="L353" s="52">
        <f>C353&amp;D353&amp;G353</f>
      </c>
    </row>
    <row r="354" spans="1:11" ht="12.75" customHeight="1" hidden="1">
      <c r="A354" s="92"/>
      <c r="B354" s="56"/>
      <c r="C354" s="97"/>
      <c r="D354" s="97"/>
      <c r="E354" s="97"/>
      <c r="F354" s="97"/>
      <c r="G354" s="97"/>
      <c r="H354" s="80"/>
      <c r="I354" s="81"/>
      <c r="J354" s="82"/>
      <c r="K354" s="43"/>
    </row>
    <row r="355" spans="1:10" ht="12.75" customHeight="1">
      <c r="A355" s="92" t="s">
        <v>13</v>
      </c>
      <c r="B355" s="38" t="s">
        <v>6</v>
      </c>
      <c r="C355" s="133" t="s">
        <v>39</v>
      </c>
      <c r="D355" s="126"/>
      <c r="E355" s="126"/>
      <c r="F355" s="126"/>
      <c r="G355" s="127"/>
      <c r="H355" s="54">
        <v>6478953.27</v>
      </c>
      <c r="I355" s="54">
        <v>-3850519.4</v>
      </c>
      <c r="J355" s="83">
        <f>IF(IF(H355="",0,H355)=0,0,(IF(H355&gt;0,IF(I355&gt;H355,0,H355-I355),IF(I355&gt;H355,H355-I355,0))))</f>
        <v>10329472.67</v>
      </c>
    </row>
    <row r="356" spans="1:10" ht="14.25">
      <c r="A356" s="92" t="s">
        <v>40</v>
      </c>
      <c r="B356" s="38" t="s">
        <v>6</v>
      </c>
      <c r="C356" s="133" t="s">
        <v>41</v>
      </c>
      <c r="D356" s="126"/>
      <c r="E356" s="126"/>
      <c r="F356" s="126"/>
      <c r="G356" s="127"/>
      <c r="H356" s="54">
        <v>0</v>
      </c>
      <c r="I356" s="54">
        <v>0</v>
      </c>
      <c r="J356" s="83">
        <f>IF(IF(H356="",0,H356)=0,0,(IF(H356&gt;0,IF(I356&gt;H356,0,H356-I356),IF(I356&gt;H356,H356-I356,0))))</f>
        <v>0</v>
      </c>
    </row>
    <row r="357" spans="1:10" ht="40.5" customHeight="1">
      <c r="A357" s="92" t="s">
        <v>43</v>
      </c>
      <c r="B357" s="38" t="s">
        <v>6</v>
      </c>
      <c r="C357" s="133" t="s">
        <v>42</v>
      </c>
      <c r="D357" s="126"/>
      <c r="E357" s="126"/>
      <c r="F357" s="126"/>
      <c r="G357" s="127"/>
      <c r="H357" s="54">
        <v>0</v>
      </c>
      <c r="I357" s="54">
        <v>0</v>
      </c>
      <c r="J357" s="83">
        <f>IF(IF(H357="",0,H357)=0,0,(IF(H357&gt;0,IF(I357&gt;H357,0,H357-I357),IF(I357&gt;H357,H357-I357,0))))</f>
        <v>0</v>
      </c>
    </row>
    <row r="358" spans="1:12" ht="14.25">
      <c r="A358" s="92">
        <v>792</v>
      </c>
      <c r="B358" s="38" t="s">
        <v>11</v>
      </c>
      <c r="C358" s="98" t="s">
        <v>47</v>
      </c>
      <c r="D358" s="125" t="s">
        <v>52</v>
      </c>
      <c r="E358" s="126"/>
      <c r="F358" s="126"/>
      <c r="G358" s="127"/>
      <c r="H358" s="54">
        <v>-27990769</v>
      </c>
      <c r="I358" s="54">
        <v>-15000015.19</v>
      </c>
      <c r="J358" s="84" t="s">
        <v>44</v>
      </c>
      <c r="K358" s="37" t="str">
        <f aca="true" t="shared" si="6" ref="K358:K367">C358&amp;D358&amp;G358</f>
        <v>79200000000000000000</v>
      </c>
      <c r="L358" s="37" t="s">
        <v>53</v>
      </c>
    </row>
    <row r="359" spans="1:12" ht="14.25">
      <c r="A359" s="92" t="s">
        <v>66</v>
      </c>
      <c r="B359" s="38" t="s">
        <v>11</v>
      </c>
      <c r="C359" s="98" t="s">
        <v>47</v>
      </c>
      <c r="D359" s="125" t="s">
        <v>65</v>
      </c>
      <c r="E359" s="126"/>
      <c r="F359" s="126"/>
      <c r="G359" s="127"/>
      <c r="H359" s="54">
        <v>-27990769</v>
      </c>
      <c r="I359" s="54">
        <v>-15000015.19</v>
      </c>
      <c r="J359" s="84" t="s">
        <v>44</v>
      </c>
      <c r="K359" s="37" t="str">
        <f t="shared" si="6"/>
        <v>79201050000000000500</v>
      </c>
      <c r="L359" s="37" t="s">
        <v>67</v>
      </c>
    </row>
    <row r="360" spans="1:12" ht="14.25">
      <c r="A360" s="92" t="s">
        <v>69</v>
      </c>
      <c r="B360" s="38" t="s">
        <v>11</v>
      </c>
      <c r="C360" s="98" t="s">
        <v>47</v>
      </c>
      <c r="D360" s="125" t="s">
        <v>68</v>
      </c>
      <c r="E360" s="126"/>
      <c r="F360" s="126"/>
      <c r="G360" s="127"/>
      <c r="H360" s="54">
        <v>-27990769</v>
      </c>
      <c r="I360" s="54">
        <v>-15000015.19</v>
      </c>
      <c r="J360" s="84" t="s">
        <v>44</v>
      </c>
      <c r="K360" s="37" t="str">
        <f t="shared" si="6"/>
        <v>79201050200000000500</v>
      </c>
      <c r="L360" s="37" t="s">
        <v>70</v>
      </c>
    </row>
    <row r="361" spans="1:12" ht="14.25">
      <c r="A361" s="92" t="s">
        <v>72</v>
      </c>
      <c r="B361" s="38" t="s">
        <v>11</v>
      </c>
      <c r="C361" s="98" t="s">
        <v>47</v>
      </c>
      <c r="D361" s="125" t="s">
        <v>71</v>
      </c>
      <c r="E361" s="126"/>
      <c r="F361" s="126"/>
      <c r="G361" s="127"/>
      <c r="H361" s="54">
        <v>-27990769</v>
      </c>
      <c r="I361" s="54">
        <v>-15000015.19</v>
      </c>
      <c r="J361" s="84" t="s">
        <v>44</v>
      </c>
      <c r="K361" s="37" t="str">
        <f t="shared" si="6"/>
        <v>79201050201000000510</v>
      </c>
      <c r="L361" s="37" t="s">
        <v>73</v>
      </c>
    </row>
    <row r="362" spans="1:12" ht="14.25">
      <c r="A362" s="92" t="s">
        <v>75</v>
      </c>
      <c r="B362" s="38" t="s">
        <v>11</v>
      </c>
      <c r="C362" s="100" t="s">
        <v>47</v>
      </c>
      <c r="D362" s="128" t="s">
        <v>74</v>
      </c>
      <c r="E362" s="128"/>
      <c r="F362" s="128"/>
      <c r="G362" s="129"/>
      <c r="H362" s="85">
        <v>-27990769</v>
      </c>
      <c r="I362" s="85">
        <v>-15000015.19</v>
      </c>
      <c r="J362" s="86" t="s">
        <v>14</v>
      </c>
      <c r="K362" s="37" t="str">
        <f t="shared" si="6"/>
        <v>79201050201130000510</v>
      </c>
      <c r="L362" s="2" t="str">
        <f>C362&amp;D362&amp;G362</f>
        <v>79201050201130000510</v>
      </c>
    </row>
    <row r="363" spans="1:12" ht="14.25">
      <c r="A363" s="92">
        <v>792</v>
      </c>
      <c r="B363" s="38" t="s">
        <v>12</v>
      </c>
      <c r="C363" s="98" t="s">
        <v>47</v>
      </c>
      <c r="D363" s="125" t="s">
        <v>52</v>
      </c>
      <c r="E363" s="126"/>
      <c r="F363" s="126"/>
      <c r="G363" s="127"/>
      <c r="H363" s="54">
        <v>34469722.27</v>
      </c>
      <c r="I363" s="54">
        <v>11149495.79</v>
      </c>
      <c r="J363" s="84" t="s">
        <v>44</v>
      </c>
      <c r="K363" s="37" t="str">
        <f t="shared" si="6"/>
        <v>79200000000000000000</v>
      </c>
      <c r="L363" s="37" t="s">
        <v>53</v>
      </c>
    </row>
    <row r="364" spans="1:12" ht="14.25">
      <c r="A364" s="92" t="s">
        <v>54</v>
      </c>
      <c r="B364" s="38" t="s">
        <v>12</v>
      </c>
      <c r="C364" s="98" t="s">
        <v>47</v>
      </c>
      <c r="D364" s="125" t="s">
        <v>55</v>
      </c>
      <c r="E364" s="126"/>
      <c r="F364" s="126"/>
      <c r="G364" s="127"/>
      <c r="H364" s="54">
        <v>34469722.27</v>
      </c>
      <c r="I364" s="54">
        <v>11149495.79</v>
      </c>
      <c r="J364" s="84" t="s">
        <v>44</v>
      </c>
      <c r="K364" s="37" t="str">
        <f t="shared" si="6"/>
        <v>79201050000000000600</v>
      </c>
      <c r="L364" s="37" t="s">
        <v>56</v>
      </c>
    </row>
    <row r="365" spans="1:12" ht="14.25">
      <c r="A365" s="92" t="s">
        <v>57</v>
      </c>
      <c r="B365" s="38" t="s">
        <v>12</v>
      </c>
      <c r="C365" s="98" t="s">
        <v>47</v>
      </c>
      <c r="D365" s="125" t="s">
        <v>58</v>
      </c>
      <c r="E365" s="126"/>
      <c r="F365" s="126"/>
      <c r="G365" s="127"/>
      <c r="H365" s="54">
        <v>34469722.27</v>
      </c>
      <c r="I365" s="54">
        <v>11149495.79</v>
      </c>
      <c r="J365" s="84" t="s">
        <v>44</v>
      </c>
      <c r="K365" s="37" t="str">
        <f t="shared" si="6"/>
        <v>79201050200000000600</v>
      </c>
      <c r="L365" s="37" t="s">
        <v>59</v>
      </c>
    </row>
    <row r="366" spans="1:12" ht="14.25">
      <c r="A366" s="92" t="s">
        <v>60</v>
      </c>
      <c r="B366" s="38" t="s">
        <v>12</v>
      </c>
      <c r="C366" s="98" t="s">
        <v>47</v>
      </c>
      <c r="D366" s="125" t="s">
        <v>61</v>
      </c>
      <c r="E366" s="126"/>
      <c r="F366" s="126"/>
      <c r="G366" s="127"/>
      <c r="H366" s="54">
        <v>34469722.27</v>
      </c>
      <c r="I366" s="54">
        <v>11149495.79</v>
      </c>
      <c r="J366" s="84" t="s">
        <v>44</v>
      </c>
      <c r="K366" s="37" t="str">
        <f t="shared" si="6"/>
        <v>79201050201000000610</v>
      </c>
      <c r="L366" s="37" t="s">
        <v>62</v>
      </c>
    </row>
    <row r="367" spans="1:12" ht="14.25">
      <c r="A367" s="96" t="s">
        <v>63</v>
      </c>
      <c r="B367" s="38" t="s">
        <v>12</v>
      </c>
      <c r="C367" s="100" t="s">
        <v>47</v>
      </c>
      <c r="D367" s="128" t="s">
        <v>64</v>
      </c>
      <c r="E367" s="128"/>
      <c r="F367" s="128"/>
      <c r="G367" s="129"/>
      <c r="H367" s="87">
        <v>34469722.27</v>
      </c>
      <c r="I367" s="87">
        <v>11149495.79</v>
      </c>
      <c r="J367" s="88" t="s">
        <v>14</v>
      </c>
      <c r="K367" s="36" t="str">
        <f t="shared" si="6"/>
        <v>79201050201130000610</v>
      </c>
      <c r="L367" s="2" t="str">
        <f>C367&amp;D367&amp;G367</f>
        <v>79201050201130000610</v>
      </c>
    </row>
    <row r="368" spans="1:11" ht="12.75">
      <c r="A368" s="19"/>
      <c r="B368" s="22"/>
      <c r="C368" s="15"/>
      <c r="D368" s="15"/>
      <c r="E368" s="15"/>
      <c r="F368" s="15"/>
      <c r="G368" s="15"/>
      <c r="H368" s="15"/>
      <c r="I368" s="15"/>
      <c r="J368" s="15"/>
      <c r="K368" s="15"/>
    </row>
    <row r="369" spans="1:12" ht="12.75">
      <c r="A369" s="19"/>
      <c r="B369" s="22"/>
      <c r="C369" s="15"/>
      <c r="D369" s="15"/>
      <c r="E369" s="15"/>
      <c r="F369" s="15"/>
      <c r="G369" s="15"/>
      <c r="H369" s="15"/>
      <c r="I369" s="15"/>
      <c r="J369" s="15"/>
      <c r="K369" s="35"/>
      <c r="L369" s="35"/>
    </row>
    <row r="370" spans="1:12" ht="21.75" customHeight="1">
      <c r="A370" s="17"/>
      <c r="B370" s="132"/>
      <c r="C370" s="132"/>
      <c r="D370" s="132"/>
      <c r="E370" s="22"/>
      <c r="F370" s="22"/>
      <c r="G370" s="15"/>
      <c r="H370" s="30"/>
      <c r="I370" s="15"/>
      <c r="J370" s="15"/>
      <c r="K370" s="35"/>
      <c r="L370" s="35"/>
    </row>
    <row r="371" spans="1:12" ht="12.75">
      <c r="A371" s="1"/>
      <c r="B371" s="132"/>
      <c r="C371" s="132"/>
      <c r="D371" s="132"/>
      <c r="E371" s="22"/>
      <c r="F371" s="22"/>
      <c r="G371" s="15"/>
      <c r="H371" s="15"/>
      <c r="I371" s="31"/>
      <c r="J371" s="22"/>
      <c r="K371" s="35"/>
      <c r="L371" s="35"/>
    </row>
    <row r="372" spans="1:12" ht="12.75">
      <c r="A372" s="1"/>
      <c r="B372" s="22"/>
      <c r="C372" s="15"/>
      <c r="D372" s="15"/>
      <c r="E372" s="15"/>
      <c r="F372" s="15"/>
      <c r="G372" s="15"/>
      <c r="H372" s="15"/>
      <c r="I372" s="15"/>
      <c r="J372" s="15"/>
      <c r="K372" s="35"/>
      <c r="L372" s="35"/>
    </row>
    <row r="373" spans="1:12" ht="21.75" customHeight="1">
      <c r="A373" s="1"/>
      <c r="B373" s="134"/>
      <c r="C373" s="134"/>
      <c r="D373" s="134"/>
      <c r="E373" s="46"/>
      <c r="F373" s="46"/>
      <c r="G373" s="15"/>
      <c r="H373" s="15"/>
      <c r="I373" s="15"/>
      <c r="J373" s="15"/>
      <c r="K373" s="35"/>
      <c r="L373" s="35"/>
    </row>
    <row r="374" spans="1:12" ht="12.75">
      <c r="A374" s="1"/>
      <c r="B374" s="132"/>
      <c r="C374" s="132"/>
      <c r="D374" s="132"/>
      <c r="E374" s="22"/>
      <c r="F374" s="22"/>
      <c r="G374" s="15"/>
      <c r="H374" s="15"/>
      <c r="I374" s="15"/>
      <c r="J374" s="15"/>
      <c r="K374" s="35"/>
      <c r="L374" s="35"/>
    </row>
    <row r="375" spans="1:12" ht="12.75">
      <c r="A375" s="1"/>
      <c r="B375" s="22"/>
      <c r="C375" s="15"/>
      <c r="D375" s="15"/>
      <c r="E375" s="15"/>
      <c r="F375" s="15"/>
      <c r="G375" s="15"/>
      <c r="H375" s="15"/>
      <c r="I375" s="15"/>
      <c r="J375" s="15"/>
      <c r="K375" s="35"/>
      <c r="L375" s="35"/>
    </row>
    <row r="376" spans="1:12" ht="12.75">
      <c r="A376" s="1"/>
      <c r="B376" s="22"/>
      <c r="C376" s="15"/>
      <c r="D376" s="15"/>
      <c r="E376" s="15"/>
      <c r="F376" s="15"/>
      <c r="G376" s="15"/>
      <c r="H376" s="15"/>
      <c r="I376" s="15"/>
      <c r="J376" s="15"/>
      <c r="K376" s="35"/>
      <c r="L376" s="35"/>
    </row>
    <row r="377" spans="1:12" ht="12.75">
      <c r="A377" s="19"/>
      <c r="B377" s="22"/>
      <c r="C377" s="15"/>
      <c r="D377" s="15"/>
      <c r="E377" s="15"/>
      <c r="F377" s="15"/>
      <c r="G377" s="15"/>
      <c r="H377" s="15"/>
      <c r="I377" s="15"/>
      <c r="J377" s="15"/>
      <c r="K377" s="35"/>
      <c r="L377" s="35"/>
    </row>
    <row r="378" spans="11:12" ht="12.75">
      <c r="K378" s="35"/>
      <c r="L378" s="35"/>
    </row>
    <row r="379" spans="11:12" ht="12.75">
      <c r="K379" s="35"/>
      <c r="L379" s="35"/>
    </row>
    <row r="380" spans="11:12" ht="12.75">
      <c r="K380" s="35"/>
      <c r="L380" s="35"/>
    </row>
    <row r="381" spans="11:12" ht="12.75">
      <c r="K381" s="35"/>
      <c r="L381" s="35"/>
    </row>
    <row r="382" spans="11:12" ht="12.75">
      <c r="K382" s="35"/>
      <c r="L382" s="35"/>
    </row>
    <row r="383" spans="11:12" ht="12.75">
      <c r="K383" s="35"/>
      <c r="L383" s="35"/>
    </row>
  </sheetData>
  <sheetProtection/>
  <mergeCells count="362">
    <mergeCell ref="H2:I6"/>
    <mergeCell ref="A9:I9"/>
    <mergeCell ref="D88:G88"/>
    <mergeCell ref="D79:G79"/>
    <mergeCell ref="D80:G80"/>
    <mergeCell ref="D81:G81"/>
    <mergeCell ref="D82:G82"/>
    <mergeCell ref="D83:G83"/>
    <mergeCell ref="D84:G84"/>
    <mergeCell ref="D85:G85"/>
    <mergeCell ref="D86:G86"/>
    <mergeCell ref="D87:G87"/>
    <mergeCell ref="D78:G7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68:G68"/>
    <mergeCell ref="D59:G59"/>
    <mergeCell ref="D60:G60"/>
    <mergeCell ref="D61:G61"/>
    <mergeCell ref="D62:G62"/>
    <mergeCell ref="D63:G63"/>
    <mergeCell ref="D64:G64"/>
    <mergeCell ref="D65:G65"/>
    <mergeCell ref="D66:G66"/>
    <mergeCell ref="D67:G67"/>
    <mergeCell ref="D58:G5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48:G48"/>
    <mergeCell ref="D39:G39"/>
    <mergeCell ref="D40:G40"/>
    <mergeCell ref="D41:G41"/>
    <mergeCell ref="D42:G42"/>
    <mergeCell ref="D43:G43"/>
    <mergeCell ref="D44:G44"/>
    <mergeCell ref="D45:G45"/>
    <mergeCell ref="D46:G46"/>
    <mergeCell ref="D47:G47"/>
    <mergeCell ref="D38:G38"/>
    <mergeCell ref="D29:G29"/>
    <mergeCell ref="D30:G30"/>
    <mergeCell ref="D31:G31"/>
    <mergeCell ref="D32:G32"/>
    <mergeCell ref="D33:G33"/>
    <mergeCell ref="D34:G34"/>
    <mergeCell ref="D35:G35"/>
    <mergeCell ref="D25:G25"/>
    <mergeCell ref="D26:G26"/>
    <mergeCell ref="D27:G27"/>
    <mergeCell ref="D28:G28"/>
    <mergeCell ref="E322:F322"/>
    <mergeCell ref="E332:F332"/>
    <mergeCell ref="E323:F323"/>
    <mergeCell ref="E324:F324"/>
    <mergeCell ref="E325:F325"/>
    <mergeCell ref="E326:F326"/>
    <mergeCell ref="E327:F327"/>
    <mergeCell ref="E315:F315"/>
    <mergeCell ref="E319:F319"/>
    <mergeCell ref="E320:F320"/>
    <mergeCell ref="E321:F321"/>
    <mergeCell ref="E309:F309"/>
    <mergeCell ref="E310:F310"/>
    <mergeCell ref="E311:F311"/>
    <mergeCell ref="E314:F314"/>
    <mergeCell ref="E313:F313"/>
    <mergeCell ref="E328:F328"/>
    <mergeCell ref="E329:F329"/>
    <mergeCell ref="E330:F330"/>
    <mergeCell ref="E331:F331"/>
    <mergeCell ref="E316:F316"/>
    <mergeCell ref="E317:F317"/>
    <mergeCell ref="E318:F318"/>
    <mergeCell ref="E299:F299"/>
    <mergeCell ref="E300:F300"/>
    <mergeCell ref="E301:F301"/>
    <mergeCell ref="E312:F312"/>
    <mergeCell ref="E303:F303"/>
    <mergeCell ref="E304:F304"/>
    <mergeCell ref="E305:F305"/>
    <mergeCell ref="E306:F306"/>
    <mergeCell ref="E307:F307"/>
    <mergeCell ref="E308:F308"/>
    <mergeCell ref="E289:F289"/>
    <mergeCell ref="E290:F290"/>
    <mergeCell ref="E291:F291"/>
    <mergeCell ref="E302:F302"/>
    <mergeCell ref="E293:F293"/>
    <mergeCell ref="E294:F294"/>
    <mergeCell ref="E295:F295"/>
    <mergeCell ref="E296:F296"/>
    <mergeCell ref="E297:F297"/>
    <mergeCell ref="E298:F298"/>
    <mergeCell ref="E279:F279"/>
    <mergeCell ref="E280:F280"/>
    <mergeCell ref="E281:F281"/>
    <mergeCell ref="E292:F292"/>
    <mergeCell ref="E283:F283"/>
    <mergeCell ref="E284:F284"/>
    <mergeCell ref="E285:F285"/>
    <mergeCell ref="E286:F286"/>
    <mergeCell ref="E287:F287"/>
    <mergeCell ref="E288:F288"/>
    <mergeCell ref="E269:F269"/>
    <mergeCell ref="E270:F270"/>
    <mergeCell ref="E271:F271"/>
    <mergeCell ref="E282:F282"/>
    <mergeCell ref="E273:F273"/>
    <mergeCell ref="E274:F274"/>
    <mergeCell ref="E275:F275"/>
    <mergeCell ref="E276:F276"/>
    <mergeCell ref="E277:F277"/>
    <mergeCell ref="E278:F278"/>
    <mergeCell ref="E259:F259"/>
    <mergeCell ref="E260:F260"/>
    <mergeCell ref="E261:F261"/>
    <mergeCell ref="E272:F272"/>
    <mergeCell ref="E263:F263"/>
    <mergeCell ref="E264:F264"/>
    <mergeCell ref="E265:F265"/>
    <mergeCell ref="E266:F266"/>
    <mergeCell ref="E267:F267"/>
    <mergeCell ref="E268:F268"/>
    <mergeCell ref="E249:F249"/>
    <mergeCell ref="E250:F250"/>
    <mergeCell ref="E251:F251"/>
    <mergeCell ref="E262:F262"/>
    <mergeCell ref="E253:F253"/>
    <mergeCell ref="E254:F254"/>
    <mergeCell ref="E255:F255"/>
    <mergeCell ref="E256:F256"/>
    <mergeCell ref="E257:F257"/>
    <mergeCell ref="E258:F258"/>
    <mergeCell ref="E239:F239"/>
    <mergeCell ref="E240:F240"/>
    <mergeCell ref="E241:F241"/>
    <mergeCell ref="E252:F252"/>
    <mergeCell ref="E243:F243"/>
    <mergeCell ref="E244:F244"/>
    <mergeCell ref="E245:F245"/>
    <mergeCell ref="E246:F246"/>
    <mergeCell ref="E247:F247"/>
    <mergeCell ref="E248:F248"/>
    <mergeCell ref="E229:F229"/>
    <mergeCell ref="E230:F230"/>
    <mergeCell ref="E231:F231"/>
    <mergeCell ref="E242:F242"/>
    <mergeCell ref="E233:F233"/>
    <mergeCell ref="E234:F234"/>
    <mergeCell ref="E235:F235"/>
    <mergeCell ref="E236:F236"/>
    <mergeCell ref="E237:F237"/>
    <mergeCell ref="E238:F238"/>
    <mergeCell ref="E219:F219"/>
    <mergeCell ref="E220:F220"/>
    <mergeCell ref="E221:F221"/>
    <mergeCell ref="E232:F232"/>
    <mergeCell ref="E223:F223"/>
    <mergeCell ref="E224:F224"/>
    <mergeCell ref="E225:F225"/>
    <mergeCell ref="E226:F226"/>
    <mergeCell ref="E227:F227"/>
    <mergeCell ref="E228:F228"/>
    <mergeCell ref="E209:F209"/>
    <mergeCell ref="E210:F210"/>
    <mergeCell ref="E211:F211"/>
    <mergeCell ref="E222:F222"/>
    <mergeCell ref="E213:F213"/>
    <mergeCell ref="E214:F214"/>
    <mergeCell ref="E215:F215"/>
    <mergeCell ref="E216:F216"/>
    <mergeCell ref="E217:F217"/>
    <mergeCell ref="E218:F218"/>
    <mergeCell ref="E199:F199"/>
    <mergeCell ref="E200:F200"/>
    <mergeCell ref="E201:F201"/>
    <mergeCell ref="E212:F212"/>
    <mergeCell ref="E203:F203"/>
    <mergeCell ref="E204:F204"/>
    <mergeCell ref="E205:F205"/>
    <mergeCell ref="E206:F206"/>
    <mergeCell ref="E207:F207"/>
    <mergeCell ref="E208:F208"/>
    <mergeCell ref="E189:F189"/>
    <mergeCell ref="E190:F190"/>
    <mergeCell ref="E191:F191"/>
    <mergeCell ref="E202:F202"/>
    <mergeCell ref="E193:F193"/>
    <mergeCell ref="E194:F194"/>
    <mergeCell ref="E195:F195"/>
    <mergeCell ref="E196:F196"/>
    <mergeCell ref="E197:F197"/>
    <mergeCell ref="E198:F198"/>
    <mergeCell ref="E179:F179"/>
    <mergeCell ref="E180:F180"/>
    <mergeCell ref="E181:F181"/>
    <mergeCell ref="E192:F192"/>
    <mergeCell ref="E183:F183"/>
    <mergeCell ref="E184:F184"/>
    <mergeCell ref="E185:F185"/>
    <mergeCell ref="E186:F186"/>
    <mergeCell ref="E187:F187"/>
    <mergeCell ref="E188:F188"/>
    <mergeCell ref="E169:F169"/>
    <mergeCell ref="E170:F170"/>
    <mergeCell ref="E171:F171"/>
    <mergeCell ref="E182:F182"/>
    <mergeCell ref="E173:F173"/>
    <mergeCell ref="E174:F174"/>
    <mergeCell ref="E175:F175"/>
    <mergeCell ref="E176:F176"/>
    <mergeCell ref="E177:F177"/>
    <mergeCell ref="E178:F178"/>
    <mergeCell ref="E159:F159"/>
    <mergeCell ref="E160:F160"/>
    <mergeCell ref="E161:F161"/>
    <mergeCell ref="E172:F172"/>
    <mergeCell ref="E163:F163"/>
    <mergeCell ref="E164:F164"/>
    <mergeCell ref="E165:F165"/>
    <mergeCell ref="E166:F166"/>
    <mergeCell ref="E167:F167"/>
    <mergeCell ref="E168:F168"/>
    <mergeCell ref="E149:F149"/>
    <mergeCell ref="E150:F150"/>
    <mergeCell ref="E151:F151"/>
    <mergeCell ref="E162:F162"/>
    <mergeCell ref="E153:F153"/>
    <mergeCell ref="E154:F154"/>
    <mergeCell ref="E155:F155"/>
    <mergeCell ref="E156:F156"/>
    <mergeCell ref="E157:F157"/>
    <mergeCell ref="E158:F158"/>
    <mergeCell ref="E139:F139"/>
    <mergeCell ref="E140:F140"/>
    <mergeCell ref="E141:F141"/>
    <mergeCell ref="E152:F152"/>
    <mergeCell ref="E143:F143"/>
    <mergeCell ref="E144:F144"/>
    <mergeCell ref="E145:F145"/>
    <mergeCell ref="E131:F131"/>
    <mergeCell ref="E142:F142"/>
    <mergeCell ref="E133:F133"/>
    <mergeCell ref="E134:F134"/>
    <mergeCell ref="E135:F135"/>
    <mergeCell ref="E118:F118"/>
    <mergeCell ref="E136:F136"/>
    <mergeCell ref="E137:F137"/>
    <mergeCell ref="E138:F138"/>
    <mergeCell ref="E119:F119"/>
    <mergeCell ref="E120:F120"/>
    <mergeCell ref="E121:F121"/>
    <mergeCell ref="E132:F132"/>
    <mergeCell ref="E123:F123"/>
    <mergeCell ref="E124:F124"/>
    <mergeCell ref="E112:F112"/>
    <mergeCell ref="C345:G345"/>
    <mergeCell ref="E113:F113"/>
    <mergeCell ref="E114:F114"/>
    <mergeCell ref="E126:F126"/>
    <mergeCell ref="E127:F127"/>
    <mergeCell ref="E128:F128"/>
    <mergeCell ref="E115:F115"/>
    <mergeCell ref="E116:F116"/>
    <mergeCell ref="E117:F117"/>
    <mergeCell ref="E108:F108"/>
    <mergeCell ref="E109:F109"/>
    <mergeCell ref="E110:F110"/>
    <mergeCell ref="E111:F111"/>
    <mergeCell ref="E122:F122"/>
    <mergeCell ref="C342:G342"/>
    <mergeCell ref="C343:G343"/>
    <mergeCell ref="C344:G344"/>
    <mergeCell ref="E125:F125"/>
    <mergeCell ref="E146:F146"/>
    <mergeCell ref="E147:F147"/>
    <mergeCell ref="E148:F148"/>
    <mergeCell ref="E129:F129"/>
    <mergeCell ref="E130:F130"/>
    <mergeCell ref="A339:A341"/>
    <mergeCell ref="B339:B341"/>
    <mergeCell ref="D363:G363"/>
    <mergeCell ref="D364:G364"/>
    <mergeCell ref="D360:G360"/>
    <mergeCell ref="D361:G361"/>
    <mergeCell ref="D362:G362"/>
    <mergeCell ref="C356:G356"/>
    <mergeCell ref="J18:J20"/>
    <mergeCell ref="H18:H20"/>
    <mergeCell ref="E106:F106"/>
    <mergeCell ref="E99:F99"/>
    <mergeCell ref="E100:F100"/>
    <mergeCell ref="E101:F101"/>
    <mergeCell ref="E102:F102"/>
    <mergeCell ref="D36:G36"/>
    <mergeCell ref="D37:G37"/>
    <mergeCell ref="D24:G24"/>
    <mergeCell ref="C22:G22"/>
    <mergeCell ref="C23:G23"/>
    <mergeCell ref="J339:J341"/>
    <mergeCell ref="A8:I8"/>
    <mergeCell ref="B12:H12"/>
    <mergeCell ref="B13:H13"/>
    <mergeCell ref="B10:D10"/>
    <mergeCell ref="G10:H10"/>
    <mergeCell ref="C21:G21"/>
    <mergeCell ref="A16:J16"/>
    <mergeCell ref="B18:B20"/>
    <mergeCell ref="I18:I20"/>
    <mergeCell ref="A18:A20"/>
    <mergeCell ref="C18:G20"/>
    <mergeCell ref="C96:G96"/>
    <mergeCell ref="A337:J337"/>
    <mergeCell ref="C98:G98"/>
    <mergeCell ref="H93:H95"/>
    <mergeCell ref="B93:B95"/>
    <mergeCell ref="C97:G97"/>
    <mergeCell ref="E107:F107"/>
    <mergeCell ref="E103:F103"/>
    <mergeCell ref="E104:F104"/>
    <mergeCell ref="E105:F105"/>
    <mergeCell ref="I339:I341"/>
    <mergeCell ref="C335:G335"/>
    <mergeCell ref="H339:H341"/>
    <mergeCell ref="C339:G341"/>
    <mergeCell ref="A91:J91"/>
    <mergeCell ref="J93:J95"/>
    <mergeCell ref="I93:I95"/>
    <mergeCell ref="A93:A95"/>
    <mergeCell ref="C93:G95"/>
    <mergeCell ref="B374:D374"/>
    <mergeCell ref="C346:G346"/>
    <mergeCell ref="C350:G350"/>
    <mergeCell ref="C351:G351"/>
    <mergeCell ref="B370:D370"/>
    <mergeCell ref="B373:D373"/>
    <mergeCell ref="C355:G355"/>
    <mergeCell ref="C357:G357"/>
    <mergeCell ref="D347:G347"/>
    <mergeCell ref="B371:D371"/>
    <mergeCell ref="D366:G366"/>
    <mergeCell ref="D367:G367"/>
    <mergeCell ref="D348:G348"/>
    <mergeCell ref="D358:G358"/>
    <mergeCell ref="D359:G359"/>
    <mergeCell ref="D352:G352"/>
    <mergeCell ref="D353:G353"/>
    <mergeCell ref="D365:G365"/>
  </mergeCells>
  <printOptions/>
  <pageMargins left="0.3937007874015748" right="0.3937007874015748" top="0.984251968503937" bottom="0.3937007874015748" header="0" footer="0"/>
  <pageSetup fitToHeight="0" fitToWidth="0" horizontalDpi="600" verticalDpi="600" orientation="portrait" paperSize="9" scale="65" r:id="rId1"/>
  <rowBreaks count="2" manualBreakCount="2">
    <brk id="89" max="255" man="1"/>
    <brk id="3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Loner-XP</cp:lastModifiedBy>
  <cp:lastPrinted>2020-10-20T09:22:23Z</cp:lastPrinted>
  <dcterms:created xsi:type="dcterms:W3CDTF">2009-02-13T09:10:05Z</dcterms:created>
  <dcterms:modified xsi:type="dcterms:W3CDTF">2020-10-28T12:23:46Z</dcterms:modified>
  <cp:category/>
  <cp:version/>
  <cp:contentType/>
  <cp:contentStatus/>
</cp:coreProperties>
</file>