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<sst xmlns="http://schemas.openxmlformats.org/spreadsheetml/2006/main" count="1114" uniqueCount="211">
  <si>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</si>
  <si>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</si>
  <si>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</si>
  <si>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</si>
  <si>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</si>
  <si>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</si>
  <si>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</si>
  <si>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</si>
  <si>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</si>
  <si>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</si>
  <si>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</si>
  <si>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</si>
  <si>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</si>
  <si>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</si>
  <si>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</si>
  <si>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</si>
  <si>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</si>
  <si>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</si>
  <si>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</si>
  <si>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</si>
  <si>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</si>
  <si>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</si>
  <si>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</si>
  <si>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</si>
  <si>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</si>
  <si>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</si>
  <si>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</si>
  <si>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</si>
  <si>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</si>
  <si>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</si>
  <si>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</si>
  <si>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</si>
  <si>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</si>
  <si>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</si>
  <si>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</si>
  <si>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</si>
  <si>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</si>
  <si>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</si>
  <si>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</si>
  <si>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</si>
  <si>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</si>
  <si>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</si>
  <si>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</si>
  <si>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</si>
  <si>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</si>
  <si>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</si>
  <si>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</si>
  <si>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</si>
  <si>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</si>
  <si>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</si>
  <si>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</si>
  <si>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</si>
  <si>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</si>
  <si>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</si>
  <si>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</si>
  <si>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</si>
  <si>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</si>
  <si>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</si>
  <si>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</si>
  <si>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</si>
  <si>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</si>
  <si>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апреля 2023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</si>
  <si>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</si>
  <si>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</si>
  <si>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</si>
  <si>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</si>
  <si>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</si>
  <si>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01.04.2023</t>
  </si>
  <si>
    <t>3</t>
  </si>
  <si>
    <t>49655151</t>
  </si>
  <si>
    <t>Уменьшение прочих остатков денежных средств бюджетов городских поселений</t>
  </si>
  <si>
    <t>01050201130000610</t>
  </si>
  <si>
    <t>01050201130000510</t>
  </si>
  <si>
    <t>Увеличение прочих остатков денежных средств бюджетов городских поселений</t>
  </si>
  <si>
    <t>000</t>
  </si>
  <si>
    <t xml:space="preserve"> Прочая закупка товаров, работ и услуг </t>
  </si>
  <si>
    <t>0103</t>
  </si>
  <si>
    <t>4100011000</t>
  </si>
  <si>
    <t>244</t>
  </si>
  <si>
    <t xml:space="preserve"> Иные межбюджетные трансферты </t>
  </si>
  <si>
    <t>0104</t>
  </si>
  <si>
    <t>8100002000</t>
  </si>
  <si>
    <t>540</t>
  </si>
  <si>
    <t>0111</t>
  </si>
  <si>
    <t>8100004000</t>
  </si>
  <si>
    <t>0113</t>
  </si>
  <si>
    <t>4100014000</t>
  </si>
  <si>
    <t>4100099999</t>
  </si>
  <si>
    <t xml:space="preserve"> Уплата иных платежей </t>
  </si>
  <si>
    <t>853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</si>
  <si>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</si>
  <si>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8100006000</t>
  </si>
  <si>
    <t>813</t>
  </si>
  <si>
    <t>0310</t>
  </si>
  <si>
    <t>4200099999</t>
  </si>
  <si>
    <t xml:space="preserve"> Иные выплаты населению </t>
  </si>
  <si>
    <t>360</t>
  </si>
  <si>
    <t>0314</t>
  </si>
  <si>
    <t>5300099999</t>
  </si>
  <si>
    <t>5500061920</t>
  </si>
  <si>
    <t>0409</t>
  </si>
  <si>
    <t>4300071520</t>
  </si>
  <si>
    <t>4300071540</t>
  </si>
  <si>
    <t>4300099999</t>
  </si>
  <si>
    <t>43000S1520</t>
  </si>
  <si>
    <t>43001S1540</t>
  </si>
  <si>
    <t>0412</t>
  </si>
  <si>
    <t>4500099999</t>
  </si>
  <si>
    <t>5100099999</t>
  </si>
  <si>
    <t>0501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</si>
  <si>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</si>
  <si>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</si>
  <si>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Закупка товаров, работ и услуг в целях капитального ремонта государственного (муниципального) имущества </t>
  </si>
  <si>
    <t>4610099999</t>
  </si>
  <si>
    <t>243</t>
  </si>
  <si>
    <t>5200099999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</si>
  <si>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</si>
  <si>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0502</t>
  </si>
  <si>
    <t>4620013000</t>
  </si>
  <si>
    <t>811</t>
  </si>
  <si>
    <t xml:space="preserve"> Бюджетные инвестиции в объекты капитального строительства государственной (муниципальной) собственности </t>
  </si>
  <si>
    <t>4620072370</t>
  </si>
  <si>
    <t>414</t>
  </si>
  <si>
    <t>4620099999</t>
  </si>
  <si>
    <t>46200S2370</t>
  </si>
  <si>
    <t>462F552430</t>
  </si>
  <si>
    <t>0503</t>
  </si>
  <si>
    <t>41000S2090</t>
  </si>
  <si>
    <t>4400099999</t>
  </si>
  <si>
    <t>440F255550</t>
  </si>
  <si>
    <t>4710099999</t>
  </si>
  <si>
    <t xml:space="preserve"> Закупка энергетических ресурсов </t>
  </si>
  <si>
    <t>247</t>
  </si>
  <si>
    <t>4720099999</t>
  </si>
  <si>
    <t>4730099999</t>
  </si>
  <si>
    <t>47300L2990</t>
  </si>
  <si>
    <t>4740076170</t>
  </si>
  <si>
    <t>4740099999</t>
  </si>
  <si>
    <t>4750076100</t>
  </si>
  <si>
    <t>47500S6100</t>
  </si>
  <si>
    <t>5400099999</t>
  </si>
  <si>
    <t>0505</t>
  </si>
  <si>
    <t>4620016000</t>
  </si>
  <si>
    <t>0707</t>
  </si>
  <si>
    <t>4810099999</t>
  </si>
  <si>
    <t>0801</t>
  </si>
  <si>
    <t>4820099999</t>
  </si>
  <si>
    <t xml:space="preserve"> Иные пенсии, социальные доплаты к пенсиям </t>
  </si>
  <si>
    <t>1001</t>
  </si>
  <si>
    <t>4100012000</t>
  </si>
  <si>
    <t>312</t>
  </si>
  <si>
    <t>1102</t>
  </si>
  <si>
    <t>4900099999</t>
  </si>
  <si>
    <t>5020099999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</si>
  <si>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</si>
  <si>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</si>
  <si>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</si>
  <si>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</si>
  <si>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</si>
  <si>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</si>
  <si>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</si>
  <si>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</si>
  <si>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</si>
  <si>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</si>
  <si>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</si>
  <si>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</si>
  <si>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</si>
  <si>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</si>
  <si>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</si>
  <si>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</si>
  <si>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</si>
  <si>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</si>
  <si>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</si>
  <si>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</si>
  <si>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</si>
  <si>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</si>
  <si>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</si>
  <si>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</si>
  <si>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</si>
  <si>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</si>
  <si>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</si>
  <si>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</si>
  <si>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</si>
  <si>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</si>
  <si>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</si>
  <si>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</si>
  <si>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</si>
  <si>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</si>
  <si>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</si>
  <si>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</si>
  <si>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11109080130000120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</si>
  <si>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</si>
  <si>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</si>
  <si>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</si>
  <si>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</si>
  <si>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</si>
  <si>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</si>
  <si>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</si>
  <si>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11607090130000140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</si>
  <si>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</si>
  <si>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</si>
  <si>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</si>
  <si>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</si>
  <si>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</si>
  <si>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</si>
  <si>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</si>
  <si>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</si>
  <si>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Прочие межбюджетные трансферты, передаваемые бюджетам городских поселений</t>
  </si>
  <si>
    <t>20249999130000150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</si>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</sst>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5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19" fillId="18" borderId="19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left" wrapText="1"/>
      <protection/>
    </xf>
    <xf numFmtId="49" fontId="2" fillId="19" borderId="27" xfId="0" applyNumberFormat="1" applyFont="1" applyFill="1" applyBorder="1" applyAlignment="1" applyProtection="1">
      <alignment horizontal="center" wrapText="1"/>
      <protection/>
    </xf>
    <xf numFmtId="49" fontId="19" fillId="19" borderId="28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29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0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19" fillId="20" borderId="31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20" borderId="39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" fontId="19" fillId="18" borderId="42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19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19" fillId="20" borderId="19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4" xfId="0" applyFont="1" applyFill="1" applyBorder="1" applyAlignment="1" applyProtection="1">
      <alignment horizontal="left" wrapText="1"/>
      <protection/>
    </xf>
    <xf numFmtId="0" fontId="2" fillId="19" borderId="45" xfId="0" applyFont="1" applyFill="1" applyBorder="1" applyAlignment="1" applyProtection="1">
      <alignment horizontal="center" wrapText="1"/>
      <protection/>
    </xf>
    <xf numFmtId="49" fontId="19" fillId="19" borderId="46" xfId="0" applyNumberFormat="1" applyFont="1" applyFill="1" applyBorder="1" applyAlignment="1" applyProtection="1">
      <alignment/>
      <protection/>
    </xf>
    <xf numFmtId="4" fontId="19" fillId="7" borderId="47" xfId="0" applyNumberFormat="1" applyFont="1" applyFill="1" applyBorder="1" applyAlignment="1" applyProtection="1">
      <alignment horizontal="right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49" xfId="0" applyFont="1" applyFill="1" applyBorder="1" applyAlignment="1" applyProtection="1">
      <alignment horizontal="left" wrapText="1"/>
      <protection/>
    </xf>
    <xf numFmtId="4" fontId="19" fillId="7" borderId="42" xfId="0" applyNumberFormat="1" applyFont="1" applyFill="1" applyBorder="1" applyAlignment="1" applyProtection="1">
      <alignment horizontal="right"/>
      <protection/>
    </xf>
    <xf numFmtId="4" fontId="19" fillId="7" borderId="29" xfId="0" applyNumberFormat="1" applyFont="1" applyFill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0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2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1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19" xfId="0" applyNumberFormat="1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1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 wrapText="1"/>
      <protection/>
    </xf>
    <xf numFmtId="0" fontId="19" fillId="19" borderId="31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19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2" fillId="22" borderId="50" xfId="0" applyFont="1" applyFill="1" applyBorder="1" applyAlignment="1" applyProtection="1">
      <alignment horizontal="left" wrapText="1"/>
      <protection locked="0"/>
    </xf>
    <xf numFmtId="49" fontId="2" fillId="22" borderId="32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1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19" fillId="18" borderId="57" xfId="0" applyNumberFormat="1" applyFont="1" applyFill="1" applyBorder="1" applyAlignment="1" applyProtection="1">
      <alignment horizontal="center"/>
      <protection/>
    </xf>
    <xf numFmtId="49" fontId="19" fillId="18" borderId="58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22" borderId="59" xfId="0" applyNumberFormat="1" applyFont="1" applyFill="1" applyBorder="1" applyAlignment="1" applyProtection="1">
      <alignment horizontal="center" wrapText="1"/>
      <protection locked="0"/>
    </xf>
    <xf numFmtId="49" fontId="2" fillId="22" borderId="58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19" fillId="19" borderId="57" xfId="0" applyNumberFormat="1" applyFont="1" applyFill="1" applyBorder="1" applyAlignment="1" applyProtection="1">
      <alignment horizontal="center"/>
      <protection/>
    </xf>
    <xf numFmtId="49" fontId="19" fillId="19" borderId="58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2" fillId="19" borderId="57" xfId="0" applyNumberFormat="1" applyFont="1" applyFill="1" applyBorder="1" applyAlignment="1" applyProtection="1">
      <alignment horizontal="center"/>
      <protection/>
    </xf>
    <xf numFmtId="49" fontId="2" fillId="19" borderId="58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49" fontId="2" fillId="19" borderId="57" xfId="0" applyNumberFormat="1" applyFont="1" applyFill="1" applyBorder="1" applyAlignment="1" applyProtection="1">
      <alignment horizontal="center" wrapText="1"/>
      <protection/>
    </xf>
    <xf numFmtId="49" fontId="2" fillId="19" borderId="58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19" fillId="19" borderId="60" xfId="0" applyNumberFormat="1" applyFont="1" applyFill="1" applyBorder="1" applyAlignment="1" applyProtection="1">
      <alignment horizontal="center"/>
      <protection/>
    </xf>
    <xf numFmtId="49" fontId="19" fillId="19" borderId="61" xfId="0" applyNumberFormat="1" applyFont="1" applyFill="1" applyBorder="1" applyAlignment="1" applyProtection="1">
      <alignment horizontal="center"/>
      <protection/>
    </xf>
    <xf numFmtId="49" fontId="19" fillId="19" borderId="47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19" fillId="19" borderId="63" xfId="0" applyNumberFormat="1" applyFont="1" applyFill="1" applyBorder="1" applyAlignment="1" applyProtection="1">
      <alignment horizontal="center" wrapText="1"/>
      <protection/>
    </xf>
    <xf numFmtId="49" fontId="19" fillId="19" borderId="64" xfId="0" applyNumberFormat="1" applyFont="1" applyFill="1" applyBorder="1" applyAlignment="1" applyProtection="1">
      <alignment horizontal="center" wrapText="1"/>
      <protection/>
    </xf>
    <xf numFmtId="49" fontId="19" fillId="19" borderId="42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58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65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19" borderId="41" xfId="0" applyNumberFormat="1" applyFont="1" applyFill="1" applyBorder="1" applyAlignment="1" applyProtection="1">
      <alignment horizontal="center" wrapText="1"/>
      <protection/>
    </xf>
    <xf numFmtId="49" fontId="2" fillId="19" borderId="66" xfId="0" applyNumberFormat="1" applyFont="1" applyFill="1" applyBorder="1" applyAlignment="1" applyProtection="1">
      <alignment horizontal="center" wrapText="1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24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5" t="s">
        <v>36</v>
      </c>
      <c r="C2" s="185"/>
      <c r="D2" s="185"/>
      <c r="E2" s="185"/>
      <c r="F2" s="185"/>
      <c r="G2" s="185"/>
      <c r="H2" s="185"/>
      <c r="I2" s="185"/>
      <c r="J2" s="18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2</v>
      </c>
      <c r="M3" s="20"/>
    </row>
    <row r="4" spans="2:13" ht="12.75">
      <c r="B4" s="26" t="s">
        <v>52</v>
      </c>
      <c r="C4" s="189" t="s">
        <v>61</v>
      </c>
      <c r="D4" s="189"/>
      <c r="E4" s="189"/>
      <c r="F4" s="27"/>
      <c r="G4" s="27"/>
      <c r="H4" s="190"/>
      <c r="I4" s="190"/>
      <c r="J4" s="26" t="s">
        <v>22</v>
      </c>
      <c r="K4" s="145">
        <v>45017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67</v>
      </c>
      <c r="M5" s="20"/>
    </row>
    <row r="6" spans="2:14" ht="22.5">
      <c r="B6" s="22" t="s">
        <v>37</v>
      </c>
      <c r="C6" s="187" t="s">
        <v>63</v>
      </c>
      <c r="D6" s="187"/>
      <c r="E6" s="187"/>
      <c r="F6" s="187"/>
      <c r="G6" s="187"/>
      <c r="H6" s="187"/>
      <c r="I6" s="18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188" t="s">
        <v>60</v>
      </c>
      <c r="D7" s="188"/>
      <c r="E7" s="188"/>
      <c r="F7" s="188"/>
      <c r="G7" s="188"/>
      <c r="H7" s="188"/>
      <c r="I7" s="188"/>
      <c r="J7" s="29" t="s">
        <v>58</v>
      </c>
      <c r="K7" s="143" t="s">
        <v>69</v>
      </c>
      <c r="L7" s="19" t="s">
        <v>68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194" t="s">
        <v>29</v>
      </c>
      <c r="C10" s="194"/>
      <c r="D10" s="194"/>
      <c r="E10" s="194"/>
      <c r="F10" s="194"/>
      <c r="G10" s="194"/>
      <c r="H10" s="194"/>
      <c r="I10" s="194"/>
      <c r="J10" s="194"/>
      <c r="K10" s="194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93" t="s">
        <v>39</v>
      </c>
      <c r="C12" s="163" t="s">
        <v>40</v>
      </c>
      <c r="D12" s="198" t="s">
        <v>41</v>
      </c>
      <c r="E12" s="199"/>
      <c r="F12" s="199"/>
      <c r="G12" s="200"/>
      <c r="H12" s="208"/>
      <c r="I12" s="163" t="s">
        <v>42</v>
      </c>
      <c r="J12" s="163" t="s">
        <v>23</v>
      </c>
      <c r="K12" s="162" t="s">
        <v>43</v>
      </c>
      <c r="L12" s="40"/>
    </row>
    <row r="13" spans="2:12" ht="12.75">
      <c r="B13" s="193"/>
      <c r="C13" s="163"/>
      <c r="D13" s="201"/>
      <c r="E13" s="202"/>
      <c r="F13" s="202"/>
      <c r="G13" s="203"/>
      <c r="H13" s="209"/>
      <c r="I13" s="163"/>
      <c r="J13" s="163"/>
      <c r="K13" s="162"/>
      <c r="L13" s="40"/>
    </row>
    <row r="14" spans="2:12" ht="12.75">
      <c r="B14" s="193"/>
      <c r="C14" s="163"/>
      <c r="D14" s="204"/>
      <c r="E14" s="205"/>
      <c r="F14" s="205"/>
      <c r="G14" s="206"/>
      <c r="H14" s="210"/>
      <c r="I14" s="163"/>
      <c r="J14" s="163"/>
      <c r="K14" s="162"/>
      <c r="L14" s="40"/>
    </row>
    <row r="15" spans="2:12" ht="13.5" thickBot="1">
      <c r="B15" s="41">
        <v>1</v>
      </c>
      <c r="C15" s="42">
        <v>2</v>
      </c>
      <c r="D15" s="179">
        <v>3</v>
      </c>
      <c r="E15" s="180"/>
      <c r="F15" s="180"/>
      <c r="G15" s="181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2" t="s">
        <v>17</v>
      </c>
      <c r="E16" s="183"/>
      <c r="F16" s="183"/>
      <c r="G16" s="184"/>
      <c r="H16" s="49"/>
      <c r="I16" s="50">
        <v>136825190.24</v>
      </c>
      <c r="J16" s="50">
        <v>71393870.8</v>
      </c>
      <c r="K16" s="51">
        <v>64495893.49</v>
      </c>
    </row>
    <row r="17" spans="2:11" ht="12.75">
      <c r="B17" s="52" t="s">
        <v>4</v>
      </c>
      <c r="C17" s="53"/>
      <c r="D17" s="173"/>
      <c r="E17" s="174"/>
      <c r="F17" s="174"/>
      <c r="G17" s="175"/>
      <c r="H17" s="54"/>
      <c r="I17" s="55"/>
      <c r="J17" s="56"/>
      <c r="K17" s="57"/>
    </row>
    <row r="18" spans="2:21" s="63" customFormat="1" ht="78.75">
      <c r="B18" s="9" t="s">
        <v>154</v>
      </c>
      <c r="C18" s="58" t="s">
        <v>6</v>
      </c>
      <c r="D18" s="6" t="s">
        <v>155</v>
      </c>
      <c r="E18" s="220" t="s">
        <v>156</v>
      </c>
      <c r="F18" s="221"/>
      <c r="G18" s="222"/>
      <c r="H18" s="13"/>
      <c r="I18" s="2">
        <v>8007300</v>
      </c>
      <c r="J18" s="3">
        <v>1304237.2</v>
      </c>
      <c r="K18" s="59">
        <f aca="true" t="shared" si="0" ref="K18:K46">IF(IF(I18="",0,I18)=0,0,(IF(I18&gt;0,IF(J18&gt;I18,0,I18-J18),IF(J18&gt;I18,I18-J18,0))))</f>
        <v>6703062.8</v>
      </c>
      <c r="L18" s="60"/>
      <c r="M18" s="61" t="str">
        <f aca="true" t="shared" si="1" ref="M18:M46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157</v>
      </c>
      <c r="C19" s="58" t="s">
        <v>6</v>
      </c>
      <c r="D19" s="6" t="s">
        <v>155</v>
      </c>
      <c r="E19" s="220" t="s">
        <v>158</v>
      </c>
      <c r="F19" s="221"/>
      <c r="G19" s="222"/>
      <c r="H19" s="13"/>
      <c r="I19" s="2">
        <v>4000</v>
      </c>
      <c r="J19" s="3">
        <v>11441.86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159</v>
      </c>
      <c r="C20" s="58" t="s">
        <v>6</v>
      </c>
      <c r="D20" s="6" t="s">
        <v>155</v>
      </c>
      <c r="E20" s="220" t="s">
        <v>160</v>
      </c>
      <c r="F20" s="221"/>
      <c r="G20" s="222"/>
      <c r="H20" s="13"/>
      <c r="I20" s="2">
        <v>32000</v>
      </c>
      <c r="J20" s="3">
        <v>10628.12</v>
      </c>
      <c r="K20" s="59">
        <f t="shared" si="0"/>
        <v>21371.88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159</v>
      </c>
      <c r="C21" s="58" t="s">
        <v>6</v>
      </c>
      <c r="D21" s="6" t="s">
        <v>155</v>
      </c>
      <c r="E21" s="220" t="s">
        <v>160</v>
      </c>
      <c r="F21" s="221"/>
      <c r="G21" s="222"/>
      <c r="H21" s="13"/>
      <c r="I21" s="2">
        <v>0</v>
      </c>
      <c r="J21" s="3">
        <v>294.72</v>
      </c>
      <c r="K21" s="59">
        <f t="shared" si="0"/>
        <v>0</v>
      </c>
      <c r="L21" s="60"/>
      <c r="M21" s="61" t="str">
        <f t="shared" si="1"/>
        <v>18210102030010000110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161</v>
      </c>
      <c r="C22" s="58" t="s">
        <v>6</v>
      </c>
      <c r="D22" s="6" t="s">
        <v>155</v>
      </c>
      <c r="E22" s="220" t="s">
        <v>162</v>
      </c>
      <c r="F22" s="221"/>
      <c r="G22" s="222"/>
      <c r="H22" s="13"/>
      <c r="I22" s="2">
        <v>300700</v>
      </c>
      <c r="J22" s="3">
        <v>162000</v>
      </c>
      <c r="K22" s="59">
        <f t="shared" si="0"/>
        <v>138700</v>
      </c>
      <c r="L22" s="60"/>
      <c r="M22" s="61" t="str">
        <f t="shared" si="1"/>
        <v>18210102080010000110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163</v>
      </c>
      <c r="C23" s="58" t="s">
        <v>6</v>
      </c>
      <c r="D23" s="6" t="s">
        <v>155</v>
      </c>
      <c r="E23" s="220" t="s">
        <v>164</v>
      </c>
      <c r="F23" s="221"/>
      <c r="G23" s="222"/>
      <c r="H23" s="13"/>
      <c r="I23" s="2">
        <v>0</v>
      </c>
      <c r="J23" s="3">
        <v>149.4</v>
      </c>
      <c r="K23" s="59">
        <f t="shared" si="0"/>
        <v>0</v>
      </c>
      <c r="L23" s="60"/>
      <c r="M23" s="61" t="str">
        <f t="shared" si="1"/>
        <v>18210102130010000110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165</v>
      </c>
      <c r="C24" s="58" t="s">
        <v>6</v>
      </c>
      <c r="D24" s="6" t="s">
        <v>155</v>
      </c>
      <c r="E24" s="220" t="s">
        <v>166</v>
      </c>
      <c r="F24" s="221"/>
      <c r="G24" s="222"/>
      <c r="H24" s="13"/>
      <c r="I24" s="2">
        <v>1067300</v>
      </c>
      <c r="J24" s="3">
        <v>311444.8</v>
      </c>
      <c r="K24" s="59">
        <f t="shared" si="0"/>
        <v>755855.2</v>
      </c>
      <c r="L24" s="60"/>
      <c r="M24" s="61" t="str">
        <f t="shared" si="1"/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167</v>
      </c>
      <c r="C25" s="58" t="s">
        <v>6</v>
      </c>
      <c r="D25" s="6" t="s">
        <v>155</v>
      </c>
      <c r="E25" s="220" t="s">
        <v>168</v>
      </c>
      <c r="F25" s="221"/>
      <c r="G25" s="222"/>
      <c r="H25" s="13"/>
      <c r="I25" s="2">
        <v>7410</v>
      </c>
      <c r="J25" s="3">
        <v>1278.22</v>
      </c>
      <c r="K25" s="59">
        <f t="shared" si="0"/>
        <v>6131.78</v>
      </c>
      <c r="L25" s="60"/>
      <c r="M25" s="61" t="str">
        <f t="shared" si="1"/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169</v>
      </c>
      <c r="C26" s="58" t="s">
        <v>6</v>
      </c>
      <c r="D26" s="6" t="s">
        <v>155</v>
      </c>
      <c r="E26" s="220" t="s">
        <v>170</v>
      </c>
      <c r="F26" s="221"/>
      <c r="G26" s="222"/>
      <c r="H26" s="13"/>
      <c r="I26" s="2">
        <v>1319400</v>
      </c>
      <c r="J26" s="3">
        <v>333016.78</v>
      </c>
      <c r="K26" s="59">
        <f t="shared" si="0"/>
        <v>986383.22</v>
      </c>
      <c r="L26" s="60"/>
      <c r="M26" s="61" t="str">
        <f t="shared" si="1"/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171</v>
      </c>
      <c r="C27" s="58" t="s">
        <v>6</v>
      </c>
      <c r="D27" s="6" t="s">
        <v>155</v>
      </c>
      <c r="E27" s="220" t="s">
        <v>172</v>
      </c>
      <c r="F27" s="221"/>
      <c r="G27" s="222"/>
      <c r="H27" s="13"/>
      <c r="I27" s="2">
        <v>-140760</v>
      </c>
      <c r="J27" s="3">
        <v>-39910.04</v>
      </c>
      <c r="K27" s="59">
        <f t="shared" si="0"/>
        <v>-100849.96</v>
      </c>
      <c r="L27" s="60"/>
      <c r="M27" s="61" t="str">
        <f t="shared" si="1"/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173</v>
      </c>
      <c r="C28" s="58" t="s">
        <v>6</v>
      </c>
      <c r="D28" s="6" t="s">
        <v>155</v>
      </c>
      <c r="E28" s="220" t="s">
        <v>174</v>
      </c>
      <c r="F28" s="221"/>
      <c r="G28" s="222"/>
      <c r="H28" s="13"/>
      <c r="I28" s="2">
        <v>324000</v>
      </c>
      <c r="J28" s="3">
        <v>30849.66</v>
      </c>
      <c r="K28" s="59">
        <f t="shared" si="0"/>
        <v>293150.34</v>
      </c>
      <c r="L28" s="60"/>
      <c r="M28" s="61" t="str">
        <f t="shared" si="1"/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175</v>
      </c>
      <c r="C29" s="58" t="s">
        <v>6</v>
      </c>
      <c r="D29" s="6" t="s">
        <v>155</v>
      </c>
      <c r="E29" s="220" t="s">
        <v>176</v>
      </c>
      <c r="F29" s="221"/>
      <c r="G29" s="222"/>
      <c r="H29" s="13"/>
      <c r="I29" s="2">
        <v>1350000</v>
      </c>
      <c r="J29" s="3">
        <v>91910.12</v>
      </c>
      <c r="K29" s="59">
        <f t="shared" si="0"/>
        <v>1258089.88</v>
      </c>
      <c r="L29" s="60"/>
      <c r="M29" s="61" t="str">
        <f t="shared" si="1"/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177</v>
      </c>
      <c r="C30" s="58" t="s">
        <v>6</v>
      </c>
      <c r="D30" s="6" t="s">
        <v>155</v>
      </c>
      <c r="E30" s="220" t="s">
        <v>178</v>
      </c>
      <c r="F30" s="221"/>
      <c r="G30" s="222"/>
      <c r="H30" s="13"/>
      <c r="I30" s="2">
        <v>1480000</v>
      </c>
      <c r="J30" s="3">
        <v>968893.12</v>
      </c>
      <c r="K30" s="59">
        <f t="shared" si="0"/>
        <v>511106.88</v>
      </c>
      <c r="L30" s="60"/>
      <c r="M30" s="61" t="str">
        <f t="shared" si="1"/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179</v>
      </c>
      <c r="C31" s="58" t="s">
        <v>6</v>
      </c>
      <c r="D31" s="6" t="s">
        <v>155</v>
      </c>
      <c r="E31" s="220" t="s">
        <v>180</v>
      </c>
      <c r="F31" s="221"/>
      <c r="G31" s="222"/>
      <c r="H31" s="13"/>
      <c r="I31" s="2">
        <v>3200000</v>
      </c>
      <c r="J31" s="3">
        <v>223469.44</v>
      </c>
      <c r="K31" s="59">
        <f t="shared" si="0"/>
        <v>2976530.56</v>
      </c>
      <c r="L31" s="60"/>
      <c r="M31" s="61" t="str">
        <f t="shared" si="1"/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181</v>
      </c>
      <c r="C32" s="58" t="s">
        <v>6</v>
      </c>
      <c r="D32" s="6" t="s">
        <v>9</v>
      </c>
      <c r="E32" s="220" t="s">
        <v>182</v>
      </c>
      <c r="F32" s="221"/>
      <c r="G32" s="222"/>
      <c r="H32" s="13"/>
      <c r="I32" s="2">
        <v>1300000</v>
      </c>
      <c r="J32" s="3">
        <v>191839.6</v>
      </c>
      <c r="K32" s="59">
        <f t="shared" si="0"/>
        <v>1108160.4</v>
      </c>
      <c r="L32" s="60"/>
      <c r="M32" s="61" t="str">
        <f t="shared" si="1"/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183</v>
      </c>
      <c r="C33" s="58" t="s">
        <v>6</v>
      </c>
      <c r="D33" s="6" t="s">
        <v>9</v>
      </c>
      <c r="E33" s="220" t="s">
        <v>184</v>
      </c>
      <c r="F33" s="221"/>
      <c r="G33" s="222"/>
      <c r="H33" s="13"/>
      <c r="I33" s="2">
        <v>32000</v>
      </c>
      <c r="J33" s="3">
        <v>16201.43</v>
      </c>
      <c r="K33" s="59">
        <f t="shared" si="0"/>
        <v>15798.57</v>
      </c>
      <c r="L33" s="60"/>
      <c r="M33" s="61" t="str">
        <f t="shared" si="1"/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185</v>
      </c>
      <c r="C34" s="58" t="s">
        <v>6</v>
      </c>
      <c r="D34" s="6" t="s">
        <v>9</v>
      </c>
      <c r="E34" s="220" t="s">
        <v>186</v>
      </c>
      <c r="F34" s="221"/>
      <c r="G34" s="222"/>
      <c r="H34" s="13"/>
      <c r="I34" s="2">
        <v>97600</v>
      </c>
      <c r="J34" s="3">
        <v>21913</v>
      </c>
      <c r="K34" s="59">
        <f t="shared" si="0"/>
        <v>75687</v>
      </c>
      <c r="L34" s="60"/>
      <c r="M34" s="61" t="str">
        <f t="shared" si="1"/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187</v>
      </c>
      <c r="C35" s="58" t="s">
        <v>6</v>
      </c>
      <c r="D35" s="6" t="s">
        <v>9</v>
      </c>
      <c r="E35" s="220" t="s">
        <v>188</v>
      </c>
      <c r="F35" s="221"/>
      <c r="G35" s="222"/>
      <c r="H35" s="13"/>
      <c r="I35" s="2">
        <v>4100000</v>
      </c>
      <c r="J35" s="3">
        <v>1125663.38</v>
      </c>
      <c r="K35" s="59">
        <f t="shared" si="0"/>
        <v>2974336.62</v>
      </c>
      <c r="L35" s="60"/>
      <c r="M35" s="61" t="str">
        <f t="shared" si="1"/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189</v>
      </c>
      <c r="C36" s="58" t="s">
        <v>6</v>
      </c>
      <c r="D36" s="6" t="s">
        <v>9</v>
      </c>
      <c r="E36" s="220" t="s">
        <v>190</v>
      </c>
      <c r="F36" s="221"/>
      <c r="G36" s="222"/>
      <c r="H36" s="13"/>
      <c r="I36" s="2">
        <v>0</v>
      </c>
      <c r="J36" s="3">
        <v>13566.38</v>
      </c>
      <c r="K36" s="59">
        <f t="shared" si="0"/>
        <v>0</v>
      </c>
      <c r="L36" s="60"/>
      <c r="M36" s="61" t="str">
        <f t="shared" si="1"/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191</v>
      </c>
      <c r="C37" s="58" t="s">
        <v>6</v>
      </c>
      <c r="D37" s="6" t="s">
        <v>9</v>
      </c>
      <c r="E37" s="220" t="s">
        <v>192</v>
      </c>
      <c r="F37" s="221"/>
      <c r="G37" s="222"/>
      <c r="H37" s="13"/>
      <c r="I37" s="2">
        <v>530000</v>
      </c>
      <c r="J37" s="3">
        <v>76020.07</v>
      </c>
      <c r="K37" s="59">
        <f t="shared" si="0"/>
        <v>453979.93</v>
      </c>
      <c r="L37" s="60"/>
      <c r="M37" s="61" t="str">
        <f t="shared" si="1"/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193</v>
      </c>
      <c r="C38" s="58" t="s">
        <v>6</v>
      </c>
      <c r="D38" s="6" t="s">
        <v>9</v>
      </c>
      <c r="E38" s="220" t="s">
        <v>194</v>
      </c>
      <c r="F38" s="221"/>
      <c r="G38" s="222"/>
      <c r="H38" s="13"/>
      <c r="I38" s="2">
        <v>186000</v>
      </c>
      <c r="J38" s="3">
        <v>37937.25</v>
      </c>
      <c r="K38" s="59">
        <f t="shared" si="0"/>
        <v>148062.75</v>
      </c>
      <c r="L38" s="60"/>
      <c r="M38" s="61" t="str">
        <f t="shared" si="1"/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195</v>
      </c>
      <c r="C39" s="58" t="s">
        <v>6</v>
      </c>
      <c r="D39" s="6" t="s">
        <v>9</v>
      </c>
      <c r="E39" s="220" t="s">
        <v>196</v>
      </c>
      <c r="F39" s="221"/>
      <c r="G39" s="222"/>
      <c r="H39" s="13"/>
      <c r="I39" s="2">
        <v>38000</v>
      </c>
      <c r="J39" s="3">
        <v>4202.89</v>
      </c>
      <c r="K39" s="59">
        <f t="shared" si="0"/>
        <v>33797.11</v>
      </c>
      <c r="L39" s="60"/>
      <c r="M39" s="61" t="str">
        <f t="shared" si="1"/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197</v>
      </c>
      <c r="C40" s="58" t="s">
        <v>6</v>
      </c>
      <c r="D40" s="6" t="s">
        <v>9</v>
      </c>
      <c r="E40" s="220" t="s">
        <v>198</v>
      </c>
      <c r="F40" s="221"/>
      <c r="G40" s="222"/>
      <c r="H40" s="13"/>
      <c r="I40" s="2">
        <v>0</v>
      </c>
      <c r="J40" s="3">
        <v>3235.19</v>
      </c>
      <c r="K40" s="59">
        <f t="shared" si="0"/>
        <v>0</v>
      </c>
      <c r="L40" s="60"/>
      <c r="M40" s="61" t="str">
        <f t="shared" si="1"/>
        <v>70011607090130000140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33.75">
      <c r="B41" s="9" t="s">
        <v>199</v>
      </c>
      <c r="C41" s="58" t="s">
        <v>6</v>
      </c>
      <c r="D41" s="6" t="s">
        <v>9</v>
      </c>
      <c r="E41" s="220" t="s">
        <v>200</v>
      </c>
      <c r="F41" s="221"/>
      <c r="G41" s="222"/>
      <c r="H41" s="13"/>
      <c r="I41" s="2">
        <v>96750830</v>
      </c>
      <c r="J41" s="3">
        <v>67227454.15</v>
      </c>
      <c r="K41" s="59">
        <f t="shared" si="0"/>
        <v>29523375.85</v>
      </c>
      <c r="L41" s="60"/>
      <c r="M41" s="61" t="str">
        <f t="shared" si="1"/>
        <v>70020225243130000150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56.25">
      <c r="B42" s="9" t="s">
        <v>201</v>
      </c>
      <c r="C42" s="58" t="s">
        <v>6</v>
      </c>
      <c r="D42" s="6" t="s">
        <v>9</v>
      </c>
      <c r="E42" s="220" t="s">
        <v>202</v>
      </c>
      <c r="F42" s="221"/>
      <c r="G42" s="222"/>
      <c r="H42" s="13"/>
      <c r="I42" s="2">
        <v>636417.24</v>
      </c>
      <c r="J42" s="3">
        <v>0</v>
      </c>
      <c r="K42" s="59">
        <f t="shared" si="0"/>
        <v>636417.24</v>
      </c>
      <c r="L42" s="60"/>
      <c r="M42" s="61" t="str">
        <f t="shared" si="1"/>
        <v>70020225299130000150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22.5">
      <c r="B43" s="9" t="s">
        <v>203</v>
      </c>
      <c r="C43" s="58" t="s">
        <v>6</v>
      </c>
      <c r="D43" s="6" t="s">
        <v>9</v>
      </c>
      <c r="E43" s="220" t="s">
        <v>204</v>
      </c>
      <c r="F43" s="221"/>
      <c r="G43" s="222"/>
      <c r="H43" s="13"/>
      <c r="I43" s="2">
        <v>712493</v>
      </c>
      <c r="J43" s="3">
        <v>0</v>
      </c>
      <c r="K43" s="59">
        <f t="shared" si="0"/>
        <v>712493</v>
      </c>
      <c r="L43" s="60"/>
      <c r="M43" s="61" t="str">
        <f t="shared" si="1"/>
        <v>70020225555130000150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12.75">
      <c r="B44" s="9" t="s">
        <v>205</v>
      </c>
      <c r="C44" s="58" t="s">
        <v>6</v>
      </c>
      <c r="D44" s="6" t="s">
        <v>9</v>
      </c>
      <c r="E44" s="220" t="s">
        <v>206</v>
      </c>
      <c r="F44" s="221"/>
      <c r="G44" s="222"/>
      <c r="H44" s="13"/>
      <c r="I44" s="2">
        <v>14614500</v>
      </c>
      <c r="J44" s="3">
        <v>226247.56</v>
      </c>
      <c r="K44" s="59">
        <f t="shared" si="0"/>
        <v>14388252.44</v>
      </c>
      <c r="L44" s="60"/>
      <c r="M44" s="61" t="str">
        <f t="shared" si="1"/>
        <v>70020229999130000150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22.5">
      <c r="B45" s="9" t="s">
        <v>207</v>
      </c>
      <c r="C45" s="58" t="s">
        <v>6</v>
      </c>
      <c r="D45" s="6" t="s">
        <v>9</v>
      </c>
      <c r="E45" s="220" t="s">
        <v>208</v>
      </c>
      <c r="F45" s="221"/>
      <c r="G45" s="222"/>
      <c r="H45" s="13"/>
      <c r="I45" s="2">
        <v>876000</v>
      </c>
      <c r="J45" s="3">
        <v>0</v>
      </c>
      <c r="K45" s="59">
        <f t="shared" si="0"/>
        <v>876000</v>
      </c>
      <c r="L45" s="60"/>
      <c r="M45" s="61" t="str">
        <f t="shared" si="1"/>
        <v>70020249999130000150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45">
      <c r="B46" s="9" t="s">
        <v>209</v>
      </c>
      <c r="C46" s="58" t="s">
        <v>6</v>
      </c>
      <c r="D46" s="6" t="s">
        <v>9</v>
      </c>
      <c r="E46" s="220" t="s">
        <v>210</v>
      </c>
      <c r="F46" s="221"/>
      <c r="G46" s="222"/>
      <c r="H46" s="13"/>
      <c r="I46" s="2">
        <v>0</v>
      </c>
      <c r="J46" s="3">
        <v>-960113.5</v>
      </c>
      <c r="K46" s="59">
        <f t="shared" si="0"/>
        <v>0</v>
      </c>
      <c r="L46" s="60"/>
      <c r="M46" s="61" t="str">
        <f t="shared" si="1"/>
        <v>70021960010130000150</v>
      </c>
      <c r="N46" s="62"/>
      <c r="O46" s="62"/>
      <c r="P46" s="62"/>
      <c r="Q46" s="62"/>
      <c r="R46" s="62"/>
      <c r="S46" s="62"/>
      <c r="T46" s="62"/>
      <c r="U46" s="62"/>
    </row>
    <row r="47" spans="2:12" ht="0.75" customHeight="1" thickBot="1">
      <c r="B47" s="64"/>
      <c r="C47" s="65"/>
      <c r="D47" s="66"/>
      <c r="E47" s="191"/>
      <c r="F47" s="191"/>
      <c r="G47" s="191"/>
      <c r="H47" s="207"/>
      <c r="I47" s="69"/>
      <c r="J47" s="70"/>
      <c r="K47" s="71"/>
      <c r="L47" s="72"/>
    </row>
    <row r="48" spans="2:12" ht="12.75">
      <c r="B48" s="73"/>
      <c r="C48" s="74"/>
      <c r="D48" s="27"/>
      <c r="E48" s="27"/>
      <c r="F48" s="27"/>
      <c r="G48" s="27"/>
      <c r="H48" s="27"/>
      <c r="I48" s="75"/>
      <c r="J48" s="75"/>
      <c r="K48" s="27"/>
      <c r="L48" s="19"/>
    </row>
    <row r="49" spans="2:12" ht="12.75" customHeight="1">
      <c r="B49" s="194" t="s">
        <v>24</v>
      </c>
      <c r="C49" s="194"/>
      <c r="D49" s="194"/>
      <c r="E49" s="194"/>
      <c r="F49" s="194"/>
      <c r="G49" s="194"/>
      <c r="H49" s="194"/>
      <c r="I49" s="194"/>
      <c r="J49" s="194"/>
      <c r="K49" s="194"/>
      <c r="L49" s="76"/>
    </row>
    <row r="50" spans="2:12" ht="12.75">
      <c r="B50" s="35"/>
      <c r="C50" s="35"/>
      <c r="D50" s="36"/>
      <c r="E50" s="36"/>
      <c r="F50" s="36"/>
      <c r="G50" s="36"/>
      <c r="H50" s="36"/>
      <c r="I50" s="37"/>
      <c r="J50" s="37"/>
      <c r="K50" s="29" t="s">
        <v>20</v>
      </c>
      <c r="L50" s="77"/>
    </row>
    <row r="51" spans="2:12" ht="12.75" customHeight="1">
      <c r="B51" s="193" t="s">
        <v>39</v>
      </c>
      <c r="C51" s="163" t="s">
        <v>40</v>
      </c>
      <c r="D51" s="198" t="s">
        <v>44</v>
      </c>
      <c r="E51" s="199"/>
      <c r="F51" s="199"/>
      <c r="G51" s="200"/>
      <c r="H51" s="208"/>
      <c r="I51" s="163" t="s">
        <v>42</v>
      </c>
      <c r="J51" s="163" t="s">
        <v>23</v>
      </c>
      <c r="K51" s="162" t="s">
        <v>43</v>
      </c>
      <c r="L51" s="40"/>
    </row>
    <row r="52" spans="2:12" ht="12.75">
      <c r="B52" s="193"/>
      <c r="C52" s="163"/>
      <c r="D52" s="201"/>
      <c r="E52" s="202"/>
      <c r="F52" s="202"/>
      <c r="G52" s="203"/>
      <c r="H52" s="209"/>
      <c r="I52" s="163"/>
      <c r="J52" s="163"/>
      <c r="K52" s="162"/>
      <c r="L52" s="40"/>
    </row>
    <row r="53" spans="2:12" ht="12.75">
      <c r="B53" s="193"/>
      <c r="C53" s="163"/>
      <c r="D53" s="204"/>
      <c r="E53" s="205"/>
      <c r="F53" s="205"/>
      <c r="G53" s="206"/>
      <c r="H53" s="210"/>
      <c r="I53" s="163"/>
      <c r="J53" s="163"/>
      <c r="K53" s="162"/>
      <c r="L53" s="40"/>
    </row>
    <row r="54" spans="2:12" ht="13.5" thickBot="1">
      <c r="B54" s="41">
        <v>1</v>
      </c>
      <c r="C54" s="78">
        <v>2</v>
      </c>
      <c r="D54" s="179">
        <v>3</v>
      </c>
      <c r="E54" s="180"/>
      <c r="F54" s="180"/>
      <c r="G54" s="181"/>
      <c r="H54" s="43"/>
      <c r="I54" s="79" t="s">
        <v>2</v>
      </c>
      <c r="J54" s="79" t="s">
        <v>25</v>
      </c>
      <c r="K54" s="80" t="s">
        <v>26</v>
      </c>
      <c r="L54" s="46"/>
    </row>
    <row r="55" spans="2:11" ht="12.75">
      <c r="B55" s="47" t="s">
        <v>5</v>
      </c>
      <c r="C55" s="48" t="s">
        <v>7</v>
      </c>
      <c r="D55" s="182" t="s">
        <v>17</v>
      </c>
      <c r="E55" s="183"/>
      <c r="F55" s="183"/>
      <c r="G55" s="184"/>
      <c r="H55" s="49"/>
      <c r="I55" s="81">
        <v>139341927.81</v>
      </c>
      <c r="J55" s="81">
        <v>71526674.23</v>
      </c>
      <c r="K55" s="51">
        <v>67815253.58</v>
      </c>
    </row>
    <row r="56" spans="2:11" ht="12.75" customHeight="1">
      <c r="B56" s="52" t="s">
        <v>4</v>
      </c>
      <c r="C56" s="53"/>
      <c r="D56" s="173"/>
      <c r="E56" s="174"/>
      <c r="F56" s="174"/>
      <c r="G56" s="175"/>
      <c r="H56" s="54"/>
      <c r="I56" s="82"/>
      <c r="J56" s="83"/>
      <c r="K56" s="84"/>
    </row>
    <row r="57" spans="2:21" s="63" customFormat="1" ht="12.75">
      <c r="B57" s="9" t="s">
        <v>75</v>
      </c>
      <c r="C57" s="85" t="s">
        <v>7</v>
      </c>
      <c r="D57" s="6" t="s">
        <v>9</v>
      </c>
      <c r="E57" s="7" t="s">
        <v>76</v>
      </c>
      <c r="F57" s="7" t="s">
        <v>77</v>
      </c>
      <c r="G57" s="8" t="s">
        <v>78</v>
      </c>
      <c r="H57" s="14"/>
      <c r="I57" s="10">
        <v>20000</v>
      </c>
      <c r="J57" s="11">
        <v>0</v>
      </c>
      <c r="K57" s="86">
        <f aca="true" t="shared" si="2" ref="K57:K88">IF(IF(I57="",0,I57)=0,0,(IF(I57&gt;0,IF(J57&gt;I57,0,I57-J57),IF(J57&gt;I57,I57-J57,0))))</f>
        <v>20000</v>
      </c>
      <c r="L57" s="87"/>
      <c r="M57" s="61" t="str">
        <f aca="true" t="shared" si="3" ref="M57:M88">IF(D57="","000",D57)&amp;IF(E57="","0000",E57)&amp;IF(F57="","0000000000",F57)&amp;IF(G57="","000",G57)&amp;H57</f>
        <v>70001034100011000244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79</v>
      </c>
      <c r="C58" s="85" t="s">
        <v>7</v>
      </c>
      <c r="D58" s="6" t="s">
        <v>9</v>
      </c>
      <c r="E58" s="7" t="s">
        <v>80</v>
      </c>
      <c r="F58" s="7" t="s">
        <v>81</v>
      </c>
      <c r="G58" s="8" t="s">
        <v>82</v>
      </c>
      <c r="H58" s="14"/>
      <c r="I58" s="10">
        <v>275900</v>
      </c>
      <c r="J58" s="11">
        <v>68975</v>
      </c>
      <c r="K58" s="86">
        <f t="shared" si="2"/>
        <v>206925</v>
      </c>
      <c r="L58" s="87"/>
      <c r="M58" s="61" t="str">
        <f t="shared" si="3"/>
        <v>70001048100002000540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83</v>
      </c>
      <c r="F59" s="7" t="s">
        <v>84</v>
      </c>
      <c r="G59" s="8" t="s">
        <v>78</v>
      </c>
      <c r="H59" s="14"/>
      <c r="I59" s="10">
        <v>98000</v>
      </c>
      <c r="J59" s="11">
        <v>0</v>
      </c>
      <c r="K59" s="86">
        <f t="shared" si="2"/>
        <v>98000</v>
      </c>
      <c r="L59" s="87"/>
      <c r="M59" s="61" t="str">
        <f t="shared" si="3"/>
        <v>70001118100004000244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75</v>
      </c>
      <c r="C60" s="85" t="s">
        <v>7</v>
      </c>
      <c r="D60" s="6" t="s">
        <v>9</v>
      </c>
      <c r="E60" s="7" t="s">
        <v>85</v>
      </c>
      <c r="F60" s="7" t="s">
        <v>86</v>
      </c>
      <c r="G60" s="8" t="s">
        <v>78</v>
      </c>
      <c r="H60" s="14"/>
      <c r="I60" s="10">
        <v>72000</v>
      </c>
      <c r="J60" s="11">
        <v>0</v>
      </c>
      <c r="K60" s="86">
        <f t="shared" si="2"/>
        <v>72000</v>
      </c>
      <c r="L60" s="87"/>
      <c r="M60" s="61" t="str">
        <f t="shared" si="3"/>
        <v>70001134100014000244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75</v>
      </c>
      <c r="C61" s="85" t="s">
        <v>7</v>
      </c>
      <c r="D61" s="6" t="s">
        <v>9</v>
      </c>
      <c r="E61" s="7" t="s">
        <v>85</v>
      </c>
      <c r="F61" s="7" t="s">
        <v>87</v>
      </c>
      <c r="G61" s="8" t="s">
        <v>78</v>
      </c>
      <c r="H61" s="14"/>
      <c r="I61" s="10">
        <v>260110.44</v>
      </c>
      <c r="J61" s="11">
        <v>15402</v>
      </c>
      <c r="K61" s="86">
        <f t="shared" si="2"/>
        <v>244708.44</v>
      </c>
      <c r="L61" s="87"/>
      <c r="M61" s="61" t="str">
        <f t="shared" si="3"/>
        <v>70001134100099999244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88</v>
      </c>
      <c r="C62" s="85" t="s">
        <v>7</v>
      </c>
      <c r="D62" s="6" t="s">
        <v>9</v>
      </c>
      <c r="E62" s="7" t="s">
        <v>85</v>
      </c>
      <c r="F62" s="7" t="s">
        <v>87</v>
      </c>
      <c r="G62" s="8" t="s">
        <v>89</v>
      </c>
      <c r="H62" s="14"/>
      <c r="I62" s="10">
        <v>29404</v>
      </c>
      <c r="J62" s="11">
        <v>7351</v>
      </c>
      <c r="K62" s="86">
        <f t="shared" si="2"/>
        <v>22053</v>
      </c>
      <c r="L62" s="87"/>
      <c r="M62" s="61" t="str">
        <f t="shared" si="3"/>
        <v>70001134100099999853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45">
      <c r="B63" s="9" t="s">
        <v>90</v>
      </c>
      <c r="C63" s="85" t="s">
        <v>7</v>
      </c>
      <c r="D63" s="6" t="s">
        <v>9</v>
      </c>
      <c r="E63" s="7" t="s">
        <v>85</v>
      </c>
      <c r="F63" s="7" t="s">
        <v>91</v>
      </c>
      <c r="G63" s="8" t="s">
        <v>92</v>
      </c>
      <c r="H63" s="14"/>
      <c r="I63" s="10">
        <v>67000</v>
      </c>
      <c r="J63" s="11">
        <v>0</v>
      </c>
      <c r="K63" s="86">
        <f t="shared" si="2"/>
        <v>67000</v>
      </c>
      <c r="L63" s="87"/>
      <c r="M63" s="61" t="str">
        <f t="shared" si="3"/>
        <v>70001138100006000813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75</v>
      </c>
      <c r="C64" s="85" t="s">
        <v>7</v>
      </c>
      <c r="D64" s="6" t="s">
        <v>9</v>
      </c>
      <c r="E64" s="7" t="s">
        <v>93</v>
      </c>
      <c r="F64" s="7" t="s">
        <v>94</v>
      </c>
      <c r="G64" s="8" t="s">
        <v>78</v>
      </c>
      <c r="H64" s="14"/>
      <c r="I64" s="10">
        <v>210200</v>
      </c>
      <c r="J64" s="11">
        <v>0</v>
      </c>
      <c r="K64" s="86">
        <f t="shared" si="2"/>
        <v>210200</v>
      </c>
      <c r="L64" s="87"/>
      <c r="M64" s="61" t="str">
        <f t="shared" si="3"/>
        <v>70003104200099999244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95</v>
      </c>
      <c r="C65" s="85" t="s">
        <v>7</v>
      </c>
      <c r="D65" s="6" t="s">
        <v>9</v>
      </c>
      <c r="E65" s="7" t="s">
        <v>93</v>
      </c>
      <c r="F65" s="7" t="s">
        <v>94</v>
      </c>
      <c r="G65" s="8" t="s">
        <v>96</v>
      </c>
      <c r="H65" s="14"/>
      <c r="I65" s="10">
        <v>30000</v>
      </c>
      <c r="J65" s="11">
        <v>0</v>
      </c>
      <c r="K65" s="86">
        <f t="shared" si="2"/>
        <v>30000</v>
      </c>
      <c r="L65" s="87"/>
      <c r="M65" s="61" t="str">
        <f t="shared" si="3"/>
        <v>70003104200099999360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75</v>
      </c>
      <c r="C66" s="85" t="s">
        <v>7</v>
      </c>
      <c r="D66" s="6" t="s">
        <v>9</v>
      </c>
      <c r="E66" s="7" t="s">
        <v>97</v>
      </c>
      <c r="F66" s="7" t="s">
        <v>98</v>
      </c>
      <c r="G66" s="8" t="s">
        <v>78</v>
      </c>
      <c r="H66" s="14"/>
      <c r="I66" s="10">
        <v>214000</v>
      </c>
      <c r="J66" s="11">
        <v>30000.1</v>
      </c>
      <c r="K66" s="86">
        <f t="shared" si="2"/>
        <v>183999.9</v>
      </c>
      <c r="L66" s="87"/>
      <c r="M66" s="61" t="str">
        <f t="shared" si="3"/>
        <v>70003145300099999244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95</v>
      </c>
      <c r="C67" s="85" t="s">
        <v>7</v>
      </c>
      <c r="D67" s="6" t="s">
        <v>9</v>
      </c>
      <c r="E67" s="7" t="s">
        <v>97</v>
      </c>
      <c r="F67" s="7" t="s">
        <v>99</v>
      </c>
      <c r="G67" s="8" t="s">
        <v>96</v>
      </c>
      <c r="H67" s="14"/>
      <c r="I67" s="10">
        <v>876000</v>
      </c>
      <c r="J67" s="11">
        <v>0</v>
      </c>
      <c r="K67" s="86">
        <f t="shared" si="2"/>
        <v>876000</v>
      </c>
      <c r="L67" s="87"/>
      <c r="M67" s="61" t="str">
        <f t="shared" si="3"/>
        <v>70003145500061920360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100</v>
      </c>
      <c r="F68" s="7" t="s">
        <v>101</v>
      </c>
      <c r="G68" s="8" t="s">
        <v>78</v>
      </c>
      <c r="H68" s="14"/>
      <c r="I68" s="10">
        <v>2363000</v>
      </c>
      <c r="J68" s="11">
        <v>0</v>
      </c>
      <c r="K68" s="86">
        <f t="shared" si="2"/>
        <v>2363000</v>
      </c>
      <c r="L68" s="87"/>
      <c r="M68" s="61" t="str">
        <f t="shared" si="3"/>
        <v>70004094300071520244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75</v>
      </c>
      <c r="C69" s="85" t="s">
        <v>7</v>
      </c>
      <c r="D69" s="6" t="s">
        <v>9</v>
      </c>
      <c r="E69" s="7" t="s">
        <v>100</v>
      </c>
      <c r="F69" s="7" t="s">
        <v>102</v>
      </c>
      <c r="G69" s="8" t="s">
        <v>78</v>
      </c>
      <c r="H69" s="14"/>
      <c r="I69" s="10">
        <v>11251500</v>
      </c>
      <c r="J69" s="11">
        <v>0</v>
      </c>
      <c r="K69" s="86">
        <f t="shared" si="2"/>
        <v>11251500</v>
      </c>
      <c r="L69" s="87"/>
      <c r="M69" s="61" t="str">
        <f t="shared" si="3"/>
        <v>70004094300071540244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100</v>
      </c>
      <c r="F70" s="7" t="s">
        <v>103</v>
      </c>
      <c r="G70" s="8" t="s">
        <v>78</v>
      </c>
      <c r="H70" s="14"/>
      <c r="I70" s="10">
        <v>2299272.39</v>
      </c>
      <c r="J70" s="11">
        <v>1297247</v>
      </c>
      <c r="K70" s="86">
        <f t="shared" si="2"/>
        <v>1002025.39</v>
      </c>
      <c r="L70" s="87"/>
      <c r="M70" s="61" t="str">
        <f t="shared" si="3"/>
        <v>70004094300099999244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100</v>
      </c>
      <c r="F71" s="7" t="s">
        <v>104</v>
      </c>
      <c r="G71" s="8" t="s">
        <v>78</v>
      </c>
      <c r="H71" s="14"/>
      <c r="I71" s="10">
        <v>190000</v>
      </c>
      <c r="J71" s="11">
        <v>0</v>
      </c>
      <c r="K71" s="86">
        <f t="shared" si="2"/>
        <v>190000</v>
      </c>
      <c r="L71" s="87"/>
      <c r="M71" s="61" t="str">
        <f t="shared" si="3"/>
        <v>700040943000S1520244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100</v>
      </c>
      <c r="F72" s="7" t="s">
        <v>105</v>
      </c>
      <c r="G72" s="8" t="s">
        <v>78</v>
      </c>
      <c r="H72" s="14"/>
      <c r="I72" s="10">
        <v>175000</v>
      </c>
      <c r="J72" s="11">
        <v>0</v>
      </c>
      <c r="K72" s="86">
        <f t="shared" si="2"/>
        <v>175000</v>
      </c>
      <c r="L72" s="87"/>
      <c r="M72" s="61" t="str">
        <f t="shared" si="3"/>
        <v>700040943001S1540244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106</v>
      </c>
      <c r="F73" s="7" t="s">
        <v>107</v>
      </c>
      <c r="G73" s="8" t="s">
        <v>78</v>
      </c>
      <c r="H73" s="14"/>
      <c r="I73" s="10">
        <v>344000</v>
      </c>
      <c r="J73" s="11">
        <v>82908.34</v>
      </c>
      <c r="K73" s="86">
        <f t="shared" si="2"/>
        <v>261091.66</v>
      </c>
      <c r="L73" s="87"/>
      <c r="M73" s="61" t="str">
        <f t="shared" si="3"/>
        <v>70004124500099999244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106</v>
      </c>
      <c r="F74" s="7" t="s">
        <v>108</v>
      </c>
      <c r="G74" s="8" t="s">
        <v>78</v>
      </c>
      <c r="H74" s="14"/>
      <c r="I74" s="10">
        <v>650000</v>
      </c>
      <c r="J74" s="11">
        <v>0</v>
      </c>
      <c r="K74" s="86">
        <f t="shared" si="2"/>
        <v>650000</v>
      </c>
      <c r="L74" s="87"/>
      <c r="M74" s="61" t="str">
        <f t="shared" si="3"/>
        <v>70004125100099999244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109</v>
      </c>
      <c r="F75" s="7" t="s">
        <v>107</v>
      </c>
      <c r="G75" s="8" t="s">
        <v>78</v>
      </c>
      <c r="H75" s="14"/>
      <c r="I75" s="10">
        <v>330000</v>
      </c>
      <c r="J75" s="11">
        <v>17910.7</v>
      </c>
      <c r="K75" s="86">
        <f t="shared" si="2"/>
        <v>312089.3</v>
      </c>
      <c r="L75" s="87"/>
      <c r="M75" s="61" t="str">
        <f t="shared" si="3"/>
        <v>70005014500099999244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33.75">
      <c r="B76" s="9" t="s">
        <v>110</v>
      </c>
      <c r="C76" s="85" t="s">
        <v>7</v>
      </c>
      <c r="D76" s="6" t="s">
        <v>9</v>
      </c>
      <c r="E76" s="7" t="s">
        <v>109</v>
      </c>
      <c r="F76" s="7" t="s">
        <v>107</v>
      </c>
      <c r="G76" s="8" t="s">
        <v>111</v>
      </c>
      <c r="H76" s="14"/>
      <c r="I76" s="10">
        <v>1000000</v>
      </c>
      <c r="J76" s="11">
        <v>0</v>
      </c>
      <c r="K76" s="86">
        <f t="shared" si="2"/>
        <v>1000000</v>
      </c>
      <c r="L76" s="87"/>
      <c r="M76" s="61" t="str">
        <f t="shared" si="3"/>
        <v>70005014500099999412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22.5">
      <c r="B77" s="9" t="s">
        <v>112</v>
      </c>
      <c r="C77" s="85" t="s">
        <v>7</v>
      </c>
      <c r="D77" s="6" t="s">
        <v>9</v>
      </c>
      <c r="E77" s="7" t="s">
        <v>109</v>
      </c>
      <c r="F77" s="7" t="s">
        <v>113</v>
      </c>
      <c r="G77" s="8" t="s">
        <v>114</v>
      </c>
      <c r="H77" s="14"/>
      <c r="I77" s="10">
        <v>670000</v>
      </c>
      <c r="J77" s="11">
        <v>0</v>
      </c>
      <c r="K77" s="86">
        <f t="shared" si="2"/>
        <v>670000</v>
      </c>
      <c r="L77" s="87"/>
      <c r="M77" s="61" t="str">
        <f t="shared" si="3"/>
        <v>70005014610099999243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12.75">
      <c r="B78" s="9" t="s">
        <v>75</v>
      </c>
      <c r="C78" s="85" t="s">
        <v>7</v>
      </c>
      <c r="D78" s="6" t="s">
        <v>9</v>
      </c>
      <c r="E78" s="7" t="s">
        <v>109</v>
      </c>
      <c r="F78" s="7" t="s">
        <v>113</v>
      </c>
      <c r="G78" s="8" t="s">
        <v>78</v>
      </c>
      <c r="H78" s="14"/>
      <c r="I78" s="10">
        <v>424000</v>
      </c>
      <c r="J78" s="11">
        <v>69745.6</v>
      </c>
      <c r="K78" s="86">
        <f t="shared" si="2"/>
        <v>354254.4</v>
      </c>
      <c r="L78" s="87"/>
      <c r="M78" s="61" t="str">
        <f t="shared" si="3"/>
        <v>70005014610099999244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12.75">
      <c r="B79" s="9" t="s">
        <v>75</v>
      </c>
      <c r="C79" s="85" t="s">
        <v>7</v>
      </c>
      <c r="D79" s="6" t="s">
        <v>9</v>
      </c>
      <c r="E79" s="7" t="s">
        <v>109</v>
      </c>
      <c r="F79" s="7" t="s">
        <v>115</v>
      </c>
      <c r="G79" s="8" t="s">
        <v>78</v>
      </c>
      <c r="H79" s="14"/>
      <c r="I79" s="10">
        <v>10000</v>
      </c>
      <c r="J79" s="11">
        <v>0</v>
      </c>
      <c r="K79" s="86">
        <f t="shared" si="2"/>
        <v>10000</v>
      </c>
      <c r="L79" s="87"/>
      <c r="M79" s="61" t="str">
        <f t="shared" si="3"/>
        <v>70005015200099999244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45">
      <c r="B80" s="9" t="s">
        <v>116</v>
      </c>
      <c r="C80" s="85" t="s">
        <v>7</v>
      </c>
      <c r="D80" s="6" t="s">
        <v>9</v>
      </c>
      <c r="E80" s="7" t="s">
        <v>117</v>
      </c>
      <c r="F80" s="7" t="s">
        <v>118</v>
      </c>
      <c r="G80" s="8" t="s">
        <v>119</v>
      </c>
      <c r="H80" s="14"/>
      <c r="I80" s="10">
        <v>1500000</v>
      </c>
      <c r="J80" s="11">
        <v>331419.56</v>
      </c>
      <c r="K80" s="86">
        <f t="shared" si="2"/>
        <v>1168580.44</v>
      </c>
      <c r="L80" s="87"/>
      <c r="M80" s="61" t="str">
        <f t="shared" si="3"/>
        <v>70005024620013000811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33.75">
      <c r="B81" s="9" t="s">
        <v>120</v>
      </c>
      <c r="C81" s="85" t="s">
        <v>7</v>
      </c>
      <c r="D81" s="6" t="s">
        <v>9</v>
      </c>
      <c r="E81" s="7" t="s">
        <v>117</v>
      </c>
      <c r="F81" s="7" t="s">
        <v>121</v>
      </c>
      <c r="G81" s="8" t="s">
        <v>122</v>
      </c>
      <c r="H81" s="14"/>
      <c r="I81" s="10">
        <v>563910.68</v>
      </c>
      <c r="J81" s="11">
        <v>0</v>
      </c>
      <c r="K81" s="86">
        <f t="shared" si="2"/>
        <v>563910.68</v>
      </c>
      <c r="L81" s="87"/>
      <c r="M81" s="61" t="str">
        <f t="shared" si="3"/>
        <v>70005024620072370414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12.75">
      <c r="B82" s="9" t="s">
        <v>75</v>
      </c>
      <c r="C82" s="85" t="s">
        <v>7</v>
      </c>
      <c r="D82" s="6" t="s">
        <v>9</v>
      </c>
      <c r="E82" s="7" t="s">
        <v>117</v>
      </c>
      <c r="F82" s="7" t="s">
        <v>123</v>
      </c>
      <c r="G82" s="8" t="s">
        <v>78</v>
      </c>
      <c r="H82" s="14"/>
      <c r="I82" s="10">
        <v>175000</v>
      </c>
      <c r="J82" s="11">
        <v>0</v>
      </c>
      <c r="K82" s="86">
        <f t="shared" si="2"/>
        <v>175000</v>
      </c>
      <c r="L82" s="87"/>
      <c r="M82" s="61" t="str">
        <f t="shared" si="3"/>
        <v>70005024620099999244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120</v>
      </c>
      <c r="C83" s="85" t="s">
        <v>7</v>
      </c>
      <c r="D83" s="6" t="s">
        <v>9</v>
      </c>
      <c r="E83" s="7" t="s">
        <v>117</v>
      </c>
      <c r="F83" s="7" t="s">
        <v>124</v>
      </c>
      <c r="G83" s="8" t="s">
        <v>122</v>
      </c>
      <c r="H83" s="14"/>
      <c r="I83" s="10">
        <v>272718</v>
      </c>
      <c r="J83" s="11">
        <v>0</v>
      </c>
      <c r="K83" s="86">
        <f t="shared" si="2"/>
        <v>272718</v>
      </c>
      <c r="L83" s="87"/>
      <c r="M83" s="61" t="str">
        <f t="shared" si="3"/>
        <v>700050246200S2370414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33.75">
      <c r="B84" s="9" t="s">
        <v>120</v>
      </c>
      <c r="C84" s="85" t="s">
        <v>7</v>
      </c>
      <c r="D84" s="6" t="s">
        <v>9</v>
      </c>
      <c r="E84" s="7" t="s">
        <v>117</v>
      </c>
      <c r="F84" s="7" t="s">
        <v>125</v>
      </c>
      <c r="G84" s="8" t="s">
        <v>122</v>
      </c>
      <c r="H84" s="14"/>
      <c r="I84" s="10">
        <v>97728220</v>
      </c>
      <c r="J84" s="11">
        <v>67906595</v>
      </c>
      <c r="K84" s="86">
        <f t="shared" si="2"/>
        <v>29821625</v>
      </c>
      <c r="L84" s="87"/>
      <c r="M84" s="61" t="str">
        <f t="shared" si="3"/>
        <v>7000502462F552430414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12.75">
      <c r="B85" s="9" t="s">
        <v>75</v>
      </c>
      <c r="C85" s="85" t="s">
        <v>7</v>
      </c>
      <c r="D85" s="6" t="s">
        <v>9</v>
      </c>
      <c r="E85" s="7" t="s">
        <v>126</v>
      </c>
      <c r="F85" s="7" t="s">
        <v>87</v>
      </c>
      <c r="G85" s="8" t="s">
        <v>78</v>
      </c>
      <c r="H85" s="14"/>
      <c r="I85" s="10">
        <v>65700</v>
      </c>
      <c r="J85" s="11">
        <v>0</v>
      </c>
      <c r="K85" s="86">
        <f t="shared" si="2"/>
        <v>65700</v>
      </c>
      <c r="L85" s="87"/>
      <c r="M85" s="61" t="str">
        <f t="shared" si="3"/>
        <v>70005034100099999244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75</v>
      </c>
      <c r="C86" s="85" t="s">
        <v>7</v>
      </c>
      <c r="D86" s="6" t="s">
        <v>9</v>
      </c>
      <c r="E86" s="7" t="s">
        <v>126</v>
      </c>
      <c r="F86" s="7" t="s">
        <v>127</v>
      </c>
      <c r="G86" s="8" t="s">
        <v>78</v>
      </c>
      <c r="H86" s="14"/>
      <c r="I86" s="10">
        <v>100000</v>
      </c>
      <c r="J86" s="11">
        <v>0</v>
      </c>
      <c r="K86" s="86">
        <f t="shared" si="2"/>
        <v>100000</v>
      </c>
      <c r="L86" s="87"/>
      <c r="M86" s="61" t="str">
        <f t="shared" si="3"/>
        <v>700050341000S2090244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126</v>
      </c>
      <c r="F87" s="7" t="s">
        <v>128</v>
      </c>
      <c r="G87" s="8" t="s">
        <v>78</v>
      </c>
      <c r="H87" s="14"/>
      <c r="I87" s="10">
        <v>325000</v>
      </c>
      <c r="J87" s="11">
        <v>0</v>
      </c>
      <c r="K87" s="86">
        <f t="shared" si="2"/>
        <v>325000</v>
      </c>
      <c r="L87" s="87"/>
      <c r="M87" s="61" t="str">
        <f t="shared" si="3"/>
        <v>70005034400099999244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126</v>
      </c>
      <c r="F88" s="7" t="s">
        <v>129</v>
      </c>
      <c r="G88" s="8" t="s">
        <v>78</v>
      </c>
      <c r="H88" s="14"/>
      <c r="I88" s="10">
        <v>890616</v>
      </c>
      <c r="J88" s="11">
        <v>0</v>
      </c>
      <c r="K88" s="86">
        <f t="shared" si="2"/>
        <v>890616</v>
      </c>
      <c r="L88" s="87"/>
      <c r="M88" s="61" t="str">
        <f t="shared" si="3"/>
        <v>7000503440F255550244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126</v>
      </c>
      <c r="F89" s="7" t="s">
        <v>107</v>
      </c>
      <c r="G89" s="8" t="s">
        <v>78</v>
      </c>
      <c r="H89" s="14"/>
      <c r="I89" s="10">
        <v>300000</v>
      </c>
      <c r="J89" s="11">
        <v>0</v>
      </c>
      <c r="K89" s="86">
        <f aca="true" t="shared" si="4" ref="K89:K108">IF(IF(I89="",0,I89)=0,0,(IF(I89&gt;0,IF(J89&gt;I89,0,I89-J89),IF(J89&gt;I89,I89-J89,0))))</f>
        <v>300000</v>
      </c>
      <c r="L89" s="87"/>
      <c r="M89" s="61" t="str">
        <f aca="true" t="shared" si="5" ref="M89:M108">IF(D89="","000",D89)&amp;IF(E89="","0000",E89)&amp;IF(F89="","0000000000",F89)&amp;IF(G89="","000",G89)&amp;H89</f>
        <v>70005034500099999244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126</v>
      </c>
      <c r="F90" s="7" t="s">
        <v>130</v>
      </c>
      <c r="G90" s="8" t="s">
        <v>78</v>
      </c>
      <c r="H90" s="14"/>
      <c r="I90" s="10">
        <v>400000</v>
      </c>
      <c r="J90" s="11">
        <v>3368</v>
      </c>
      <c r="K90" s="86">
        <f t="shared" si="4"/>
        <v>396632</v>
      </c>
      <c r="L90" s="87"/>
      <c r="M90" s="61" t="str">
        <f t="shared" si="5"/>
        <v>70005034710099999244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131</v>
      </c>
      <c r="C91" s="85" t="s">
        <v>7</v>
      </c>
      <c r="D91" s="6" t="s">
        <v>9</v>
      </c>
      <c r="E91" s="7" t="s">
        <v>126</v>
      </c>
      <c r="F91" s="7" t="s">
        <v>130</v>
      </c>
      <c r="G91" s="8" t="s">
        <v>132</v>
      </c>
      <c r="H91" s="14"/>
      <c r="I91" s="10">
        <v>4500000</v>
      </c>
      <c r="J91" s="11">
        <v>1579449.31</v>
      </c>
      <c r="K91" s="86">
        <f t="shared" si="4"/>
        <v>2920550.69</v>
      </c>
      <c r="L91" s="87"/>
      <c r="M91" s="61" t="str">
        <f t="shared" si="5"/>
        <v>70005034710099999247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126</v>
      </c>
      <c r="F92" s="7" t="s">
        <v>133</v>
      </c>
      <c r="G92" s="8" t="s">
        <v>78</v>
      </c>
      <c r="H92" s="14"/>
      <c r="I92" s="10">
        <v>150000</v>
      </c>
      <c r="J92" s="11">
        <v>0</v>
      </c>
      <c r="K92" s="86">
        <f t="shared" si="4"/>
        <v>150000</v>
      </c>
      <c r="L92" s="87"/>
      <c r="M92" s="61" t="str">
        <f t="shared" si="5"/>
        <v>70005034720099999244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126</v>
      </c>
      <c r="F93" s="7" t="s">
        <v>134</v>
      </c>
      <c r="G93" s="8" t="s">
        <v>78</v>
      </c>
      <c r="H93" s="14"/>
      <c r="I93" s="10">
        <v>100000</v>
      </c>
      <c r="J93" s="11">
        <v>0</v>
      </c>
      <c r="K93" s="86">
        <f t="shared" si="4"/>
        <v>100000</v>
      </c>
      <c r="L93" s="87"/>
      <c r="M93" s="61" t="str">
        <f t="shared" si="5"/>
        <v>70005034730099999244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75</v>
      </c>
      <c r="C94" s="85" t="s">
        <v>7</v>
      </c>
      <c r="D94" s="6" t="s">
        <v>9</v>
      </c>
      <c r="E94" s="7" t="s">
        <v>126</v>
      </c>
      <c r="F94" s="7" t="s">
        <v>135</v>
      </c>
      <c r="G94" s="8" t="s">
        <v>78</v>
      </c>
      <c r="H94" s="14"/>
      <c r="I94" s="10">
        <v>640710</v>
      </c>
      <c r="J94" s="11">
        <v>0</v>
      </c>
      <c r="K94" s="86">
        <f t="shared" si="4"/>
        <v>640710</v>
      </c>
      <c r="L94" s="87"/>
      <c r="M94" s="61" t="str">
        <f t="shared" si="5"/>
        <v>700050347300L2990244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126</v>
      </c>
      <c r="F95" s="7" t="s">
        <v>136</v>
      </c>
      <c r="G95" s="8" t="s">
        <v>78</v>
      </c>
      <c r="H95" s="14"/>
      <c r="I95" s="10">
        <v>1202186.5</v>
      </c>
      <c r="J95" s="11">
        <v>0</v>
      </c>
      <c r="K95" s="86">
        <f t="shared" si="4"/>
        <v>1202186.5</v>
      </c>
      <c r="L95" s="87"/>
      <c r="M95" s="61" t="str">
        <f t="shared" si="5"/>
        <v>70005034740076170244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126</v>
      </c>
      <c r="F96" s="7" t="s">
        <v>137</v>
      </c>
      <c r="G96" s="8" t="s">
        <v>78</v>
      </c>
      <c r="H96" s="14"/>
      <c r="I96" s="10">
        <v>2168400</v>
      </c>
      <c r="J96" s="11">
        <v>84588.32</v>
      </c>
      <c r="K96" s="86">
        <f t="shared" si="4"/>
        <v>2083811.68</v>
      </c>
      <c r="L96" s="87"/>
      <c r="M96" s="61" t="str">
        <f t="shared" si="5"/>
        <v>70005034740099999244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126</v>
      </c>
      <c r="F97" s="7" t="s">
        <v>138</v>
      </c>
      <c r="G97" s="8" t="s">
        <v>78</v>
      </c>
      <c r="H97" s="14"/>
      <c r="I97" s="10">
        <v>1000000</v>
      </c>
      <c r="J97" s="11">
        <v>0</v>
      </c>
      <c r="K97" s="86">
        <f t="shared" si="4"/>
        <v>1000000</v>
      </c>
      <c r="L97" s="87"/>
      <c r="M97" s="61" t="str">
        <f t="shared" si="5"/>
        <v>70005034750076100244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126</v>
      </c>
      <c r="F98" s="7" t="s">
        <v>139</v>
      </c>
      <c r="G98" s="8" t="s">
        <v>78</v>
      </c>
      <c r="H98" s="14"/>
      <c r="I98" s="10">
        <v>1000000</v>
      </c>
      <c r="J98" s="11">
        <v>0</v>
      </c>
      <c r="K98" s="86">
        <f t="shared" si="4"/>
        <v>1000000</v>
      </c>
      <c r="L98" s="87"/>
      <c r="M98" s="61" t="str">
        <f t="shared" si="5"/>
        <v>700050347500S6100244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126</v>
      </c>
      <c r="F99" s="7" t="s">
        <v>140</v>
      </c>
      <c r="G99" s="8" t="s">
        <v>78</v>
      </c>
      <c r="H99" s="14"/>
      <c r="I99" s="10">
        <v>274000</v>
      </c>
      <c r="J99" s="11">
        <v>0</v>
      </c>
      <c r="K99" s="86">
        <f t="shared" si="4"/>
        <v>274000</v>
      </c>
      <c r="L99" s="87"/>
      <c r="M99" s="61" t="str">
        <f t="shared" si="5"/>
        <v>70005035400099999244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33.75">
      <c r="B100" s="9" t="s">
        <v>120</v>
      </c>
      <c r="C100" s="85" t="s">
        <v>7</v>
      </c>
      <c r="D100" s="6" t="s">
        <v>9</v>
      </c>
      <c r="E100" s="7" t="s">
        <v>126</v>
      </c>
      <c r="F100" s="7" t="s">
        <v>140</v>
      </c>
      <c r="G100" s="8" t="s">
        <v>122</v>
      </c>
      <c r="H100" s="14"/>
      <c r="I100" s="10">
        <v>1714000</v>
      </c>
      <c r="J100" s="11">
        <v>0</v>
      </c>
      <c r="K100" s="86">
        <f t="shared" si="4"/>
        <v>1714000</v>
      </c>
      <c r="L100" s="87"/>
      <c r="M100" s="61" t="str">
        <f t="shared" si="5"/>
        <v>70005035400099999414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141</v>
      </c>
      <c r="F101" s="7" t="s">
        <v>107</v>
      </c>
      <c r="G101" s="8" t="s">
        <v>78</v>
      </c>
      <c r="H101" s="14"/>
      <c r="I101" s="10">
        <v>160000</v>
      </c>
      <c r="J101" s="11">
        <v>0</v>
      </c>
      <c r="K101" s="86">
        <f t="shared" si="4"/>
        <v>160000</v>
      </c>
      <c r="L101" s="87"/>
      <c r="M101" s="61" t="str">
        <f t="shared" si="5"/>
        <v>70005054500099999244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141</v>
      </c>
      <c r="F102" s="7" t="s">
        <v>142</v>
      </c>
      <c r="G102" s="8" t="s">
        <v>78</v>
      </c>
      <c r="H102" s="14"/>
      <c r="I102" s="10">
        <v>1100000</v>
      </c>
      <c r="J102" s="11">
        <v>0</v>
      </c>
      <c r="K102" s="86">
        <f t="shared" si="4"/>
        <v>1100000</v>
      </c>
      <c r="L102" s="87"/>
      <c r="M102" s="61" t="str">
        <f t="shared" si="5"/>
        <v>70005054620016000244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141</v>
      </c>
      <c r="F103" s="7" t="s">
        <v>123</v>
      </c>
      <c r="G103" s="8" t="s">
        <v>78</v>
      </c>
      <c r="H103" s="14"/>
      <c r="I103" s="10">
        <v>450000</v>
      </c>
      <c r="J103" s="11">
        <v>0</v>
      </c>
      <c r="K103" s="86">
        <f t="shared" si="4"/>
        <v>450000</v>
      </c>
      <c r="L103" s="87"/>
      <c r="M103" s="61" t="str">
        <f t="shared" si="5"/>
        <v>70005054620099999244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143</v>
      </c>
      <c r="F104" s="7" t="s">
        <v>144</v>
      </c>
      <c r="G104" s="8" t="s">
        <v>78</v>
      </c>
      <c r="H104" s="14"/>
      <c r="I104" s="10">
        <v>20000</v>
      </c>
      <c r="J104" s="11">
        <v>0</v>
      </c>
      <c r="K104" s="86">
        <f t="shared" si="4"/>
        <v>20000</v>
      </c>
      <c r="L104" s="87"/>
      <c r="M104" s="61" t="str">
        <f t="shared" si="5"/>
        <v>70007074810099999244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75</v>
      </c>
      <c r="C105" s="85" t="s">
        <v>7</v>
      </c>
      <c r="D105" s="6" t="s">
        <v>9</v>
      </c>
      <c r="E105" s="7" t="s">
        <v>145</v>
      </c>
      <c r="F105" s="7" t="s">
        <v>146</v>
      </c>
      <c r="G105" s="8" t="s">
        <v>78</v>
      </c>
      <c r="H105" s="14"/>
      <c r="I105" s="10">
        <v>385000</v>
      </c>
      <c r="J105" s="11">
        <v>3900</v>
      </c>
      <c r="K105" s="86">
        <f t="shared" si="4"/>
        <v>381100</v>
      </c>
      <c r="L105" s="87"/>
      <c r="M105" s="61" t="str">
        <f t="shared" si="5"/>
        <v>70008014820099999244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147</v>
      </c>
      <c r="C106" s="85" t="s">
        <v>7</v>
      </c>
      <c r="D106" s="6" t="s">
        <v>9</v>
      </c>
      <c r="E106" s="7" t="s">
        <v>148</v>
      </c>
      <c r="F106" s="7" t="s">
        <v>149</v>
      </c>
      <c r="G106" s="8" t="s">
        <v>150</v>
      </c>
      <c r="H106" s="14"/>
      <c r="I106" s="10">
        <v>156685.8</v>
      </c>
      <c r="J106" s="11">
        <v>26114.3</v>
      </c>
      <c r="K106" s="86">
        <f t="shared" si="4"/>
        <v>130571.5</v>
      </c>
      <c r="L106" s="87"/>
      <c r="M106" s="61" t="str">
        <f t="shared" si="5"/>
        <v>70010014100012000312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9</v>
      </c>
      <c r="E107" s="7" t="s">
        <v>151</v>
      </c>
      <c r="F107" s="7" t="s">
        <v>152</v>
      </c>
      <c r="G107" s="8" t="s">
        <v>78</v>
      </c>
      <c r="H107" s="14"/>
      <c r="I107" s="10">
        <v>105000</v>
      </c>
      <c r="J107" s="11">
        <v>1700</v>
      </c>
      <c r="K107" s="86">
        <f t="shared" si="4"/>
        <v>103300</v>
      </c>
      <c r="L107" s="87"/>
      <c r="M107" s="61" t="str">
        <f t="shared" si="5"/>
        <v>70011024900099999244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64</v>
      </c>
      <c r="E108" s="7" t="s">
        <v>85</v>
      </c>
      <c r="F108" s="7" t="s">
        <v>153</v>
      </c>
      <c r="G108" s="8" t="s">
        <v>78</v>
      </c>
      <c r="H108" s="14"/>
      <c r="I108" s="10">
        <v>35394</v>
      </c>
      <c r="J108" s="11">
        <v>0</v>
      </c>
      <c r="K108" s="86">
        <f t="shared" si="4"/>
        <v>35394</v>
      </c>
      <c r="L108" s="87"/>
      <c r="M108" s="61" t="str">
        <f t="shared" si="5"/>
        <v>79201135020099999244</v>
      </c>
      <c r="N108" s="62"/>
      <c r="O108" s="62"/>
      <c r="P108" s="62"/>
      <c r="Q108" s="62"/>
      <c r="R108" s="62"/>
      <c r="S108" s="62"/>
      <c r="T108" s="62"/>
      <c r="U108" s="62"/>
    </row>
    <row r="109" spans="2:12" ht="0.75" customHeight="1" thickBot="1">
      <c r="B109" s="88"/>
      <c r="C109" s="89"/>
      <c r="D109" s="66"/>
      <c r="E109" s="67"/>
      <c r="F109" s="67"/>
      <c r="G109" s="67"/>
      <c r="H109" s="68"/>
      <c r="I109" s="69"/>
      <c r="J109" s="70"/>
      <c r="K109" s="71"/>
      <c r="L109" s="72"/>
    </row>
    <row r="110" spans="2:12" ht="13.5" thickBot="1">
      <c r="B110" s="90"/>
      <c r="C110" s="90"/>
      <c r="D110" s="27"/>
      <c r="E110" s="27"/>
      <c r="F110" s="27"/>
      <c r="G110" s="27"/>
      <c r="H110" s="27"/>
      <c r="I110" s="91"/>
      <c r="J110" s="91"/>
      <c r="K110" s="91"/>
      <c r="L110" s="92"/>
    </row>
    <row r="111" spans="2:11" ht="28.5" customHeight="1" thickBot="1">
      <c r="B111" s="93" t="s">
        <v>18</v>
      </c>
      <c r="C111" s="94">
        <v>450</v>
      </c>
      <c r="D111" s="176" t="s">
        <v>17</v>
      </c>
      <c r="E111" s="177"/>
      <c r="F111" s="177"/>
      <c r="G111" s="178"/>
      <c r="H111" s="95"/>
      <c r="I111" s="96">
        <f>0-I119</f>
        <v>134308452.67</v>
      </c>
      <c r="J111" s="96">
        <f>J16-J55</f>
        <v>-132803.43</v>
      </c>
      <c r="K111" s="97" t="s">
        <v>17</v>
      </c>
    </row>
    <row r="112" spans="2:11" ht="12.75">
      <c r="B112" s="90"/>
      <c r="C112" s="98"/>
      <c r="D112" s="27"/>
      <c r="E112" s="27"/>
      <c r="F112" s="27"/>
      <c r="G112" s="27"/>
      <c r="H112" s="27"/>
      <c r="I112" s="27"/>
      <c r="J112" s="27"/>
      <c r="K112" s="27"/>
    </row>
    <row r="113" spans="2:12" ht="15">
      <c r="B113" s="194" t="s">
        <v>32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76"/>
    </row>
    <row r="114" spans="2:12" ht="12.75">
      <c r="B114" s="35"/>
      <c r="C114" s="99"/>
      <c r="D114" s="36"/>
      <c r="E114" s="36"/>
      <c r="F114" s="36"/>
      <c r="G114" s="36"/>
      <c r="H114" s="36"/>
      <c r="I114" s="37"/>
      <c r="J114" s="37"/>
      <c r="K114" s="100" t="s">
        <v>27</v>
      </c>
      <c r="L114" s="101"/>
    </row>
    <row r="115" spans="2:12" ht="16.5" customHeight="1">
      <c r="B115" s="193" t="s">
        <v>39</v>
      </c>
      <c r="C115" s="163" t="s">
        <v>40</v>
      </c>
      <c r="D115" s="198" t="s">
        <v>45</v>
      </c>
      <c r="E115" s="199"/>
      <c r="F115" s="199"/>
      <c r="G115" s="200"/>
      <c r="H115" s="208"/>
      <c r="I115" s="163" t="s">
        <v>42</v>
      </c>
      <c r="J115" s="163" t="s">
        <v>23</v>
      </c>
      <c r="K115" s="162" t="s">
        <v>43</v>
      </c>
      <c r="L115" s="40"/>
    </row>
    <row r="116" spans="2:12" ht="16.5" customHeight="1">
      <c r="B116" s="193"/>
      <c r="C116" s="163"/>
      <c r="D116" s="201"/>
      <c r="E116" s="202"/>
      <c r="F116" s="202"/>
      <c r="G116" s="203"/>
      <c r="H116" s="209"/>
      <c r="I116" s="163"/>
      <c r="J116" s="163"/>
      <c r="K116" s="162"/>
      <c r="L116" s="40"/>
    </row>
    <row r="117" spans="2:12" ht="16.5" customHeight="1">
      <c r="B117" s="193"/>
      <c r="C117" s="163"/>
      <c r="D117" s="204"/>
      <c r="E117" s="205"/>
      <c r="F117" s="205"/>
      <c r="G117" s="206"/>
      <c r="H117" s="210"/>
      <c r="I117" s="163"/>
      <c r="J117" s="163"/>
      <c r="K117" s="162"/>
      <c r="L117" s="40"/>
    </row>
    <row r="118" spans="2:12" ht="13.5" thickBot="1">
      <c r="B118" s="41">
        <v>1</v>
      </c>
      <c r="C118" s="78">
        <v>2</v>
      </c>
      <c r="D118" s="179">
        <v>3</v>
      </c>
      <c r="E118" s="180"/>
      <c r="F118" s="180"/>
      <c r="G118" s="181"/>
      <c r="H118" s="43"/>
      <c r="I118" s="79" t="s">
        <v>2</v>
      </c>
      <c r="J118" s="79" t="s">
        <v>25</v>
      </c>
      <c r="K118" s="80" t="s">
        <v>26</v>
      </c>
      <c r="L118" s="46"/>
    </row>
    <row r="119" spans="2:11" ht="12.75" customHeight="1">
      <c r="B119" s="102" t="s">
        <v>33</v>
      </c>
      <c r="C119" s="48" t="s">
        <v>8</v>
      </c>
      <c r="D119" s="182" t="s">
        <v>17</v>
      </c>
      <c r="E119" s="183"/>
      <c r="F119" s="183"/>
      <c r="G119" s="184"/>
      <c r="H119" s="49"/>
      <c r="I119" s="103">
        <f>I121+I125+I129</f>
        <v>-134308452.67</v>
      </c>
      <c r="J119" s="103">
        <f>J121+J125+J129</f>
        <v>132803.43</v>
      </c>
      <c r="K119" s="104">
        <f>K121+K125+K129</f>
        <v>-134441256.1</v>
      </c>
    </row>
    <row r="120" spans="2:11" ht="12.75" customHeight="1">
      <c r="B120" s="105" t="s">
        <v>11</v>
      </c>
      <c r="C120" s="106"/>
      <c r="D120" s="211"/>
      <c r="E120" s="212"/>
      <c r="F120" s="212"/>
      <c r="G120" s="213"/>
      <c r="H120" s="107"/>
      <c r="I120" s="108"/>
      <c r="J120" s="109"/>
      <c r="K120" s="110"/>
    </row>
    <row r="121" spans="2:11" ht="12.75" customHeight="1">
      <c r="B121" s="105" t="s">
        <v>34</v>
      </c>
      <c r="C121" s="111" t="s">
        <v>12</v>
      </c>
      <c r="D121" s="214" t="s">
        <v>17</v>
      </c>
      <c r="E121" s="215"/>
      <c r="F121" s="215"/>
      <c r="G121" s="216"/>
      <c r="H121" s="112"/>
      <c r="I121" s="50">
        <v>0</v>
      </c>
      <c r="J121" s="50">
        <v>0</v>
      </c>
      <c r="K121" s="113">
        <v>0</v>
      </c>
    </row>
    <row r="122" spans="2:11" ht="12.75" customHeight="1">
      <c r="B122" s="105" t="s">
        <v>10</v>
      </c>
      <c r="C122" s="53"/>
      <c r="D122" s="170"/>
      <c r="E122" s="171"/>
      <c r="F122" s="171"/>
      <c r="G122" s="172"/>
      <c r="H122" s="114"/>
      <c r="I122" s="115"/>
      <c r="J122" s="116"/>
      <c r="K122" s="117"/>
    </row>
    <row r="123" spans="2:21" s="63" customFormat="1" ht="12.75">
      <c r="B123" s="146"/>
      <c r="C123" s="147" t="s">
        <v>12</v>
      </c>
      <c r="D123" s="148"/>
      <c r="E123" s="164"/>
      <c r="F123" s="165"/>
      <c r="G123" s="166"/>
      <c r="H123" s="149"/>
      <c r="I123" s="150"/>
      <c r="J123" s="151"/>
      <c r="K123" s="152">
        <f>IF(IF(I123="",0,I123)=0,0,(IF(I123&gt;0,IF(J123&gt;I123,0,I123-J123),IF(J123&gt;I123,I123-J123,0))))</f>
        <v>0</v>
      </c>
      <c r="L123" s="153"/>
      <c r="M123" s="154" t="str">
        <f>IF(D123="","000",D123)&amp;IF(E123="","00000000000000000",E123)</f>
        <v>00000000000000000000</v>
      </c>
      <c r="N123" s="155"/>
      <c r="O123" s="155"/>
      <c r="P123" s="155"/>
      <c r="Q123" s="155"/>
      <c r="R123" s="155"/>
      <c r="S123" s="155"/>
      <c r="T123" s="155"/>
      <c r="U123" s="155"/>
    </row>
    <row r="124" spans="2:12" ht="6" customHeight="1" hidden="1">
      <c r="B124" s="118"/>
      <c r="C124" s="119"/>
      <c r="D124" s="120"/>
      <c r="E124" s="195"/>
      <c r="F124" s="196"/>
      <c r="G124" s="196"/>
      <c r="H124" s="197"/>
      <c r="I124" s="121"/>
      <c r="J124" s="122"/>
      <c r="K124" s="123"/>
      <c r="L124" s="124"/>
    </row>
    <row r="125" spans="2:11" ht="12.75" customHeight="1">
      <c r="B125" s="105" t="s">
        <v>35</v>
      </c>
      <c r="C125" s="53" t="s">
        <v>13</v>
      </c>
      <c r="D125" s="167" t="s">
        <v>17</v>
      </c>
      <c r="E125" s="168"/>
      <c r="F125" s="168"/>
      <c r="G125" s="169"/>
      <c r="H125" s="114"/>
      <c r="I125" s="50">
        <v>0</v>
      </c>
      <c r="J125" s="50">
        <v>0</v>
      </c>
      <c r="K125" s="12">
        <v>0</v>
      </c>
    </row>
    <row r="126" spans="2:11" ht="12.75" customHeight="1">
      <c r="B126" s="105" t="s">
        <v>10</v>
      </c>
      <c r="C126" s="53"/>
      <c r="D126" s="170"/>
      <c r="E126" s="171"/>
      <c r="F126" s="171"/>
      <c r="G126" s="172"/>
      <c r="H126" s="114"/>
      <c r="I126" s="115"/>
      <c r="J126" s="116"/>
      <c r="K126" s="117"/>
    </row>
    <row r="127" spans="2:21" s="63" customFormat="1" ht="12.75">
      <c r="B127" s="146"/>
      <c r="C127" s="147" t="s">
        <v>13</v>
      </c>
      <c r="D127" s="148"/>
      <c r="E127" s="164"/>
      <c r="F127" s="165"/>
      <c r="G127" s="166"/>
      <c r="H127" s="149"/>
      <c r="I127" s="150"/>
      <c r="J127" s="151"/>
      <c r="K127" s="152">
        <f>IF(IF(I127="",0,I127)=0,0,(IF(I127&gt;0,IF(J127&gt;I127,0,I127-J127),IF(J127&gt;I127,I127-J127,0))))</f>
        <v>0</v>
      </c>
      <c r="L127" s="153"/>
      <c r="M127" s="154" t="str">
        <f>IF(D127="","000",D127)&amp;IF(E127="","00000000000000000",E127)</f>
        <v>00000000000000000000</v>
      </c>
      <c r="N127" s="155"/>
      <c r="O127" s="155"/>
      <c r="P127" s="155"/>
      <c r="Q127" s="155"/>
      <c r="R127" s="155"/>
      <c r="S127" s="155"/>
      <c r="T127" s="155"/>
      <c r="U127" s="155"/>
    </row>
    <row r="128" spans="2:12" ht="6" customHeight="1" hidden="1">
      <c r="B128" s="118"/>
      <c r="C128" s="58"/>
      <c r="D128" s="120"/>
      <c r="E128" s="195"/>
      <c r="F128" s="196"/>
      <c r="G128" s="196"/>
      <c r="H128" s="197"/>
      <c r="I128" s="121"/>
      <c r="J128" s="122"/>
      <c r="K128" s="123"/>
      <c r="L128" s="124"/>
    </row>
    <row r="129" spans="2:11" ht="12.75" customHeight="1">
      <c r="B129" s="105" t="s">
        <v>16</v>
      </c>
      <c r="C129" s="53" t="s">
        <v>9</v>
      </c>
      <c r="D129" s="159" t="s">
        <v>53</v>
      </c>
      <c r="E129" s="160"/>
      <c r="F129" s="160"/>
      <c r="G129" s="161"/>
      <c r="H129" s="125"/>
      <c r="I129" s="50">
        <v>-134308452.67</v>
      </c>
      <c r="J129" s="50">
        <v>132803.43</v>
      </c>
      <c r="K129" s="12">
        <f>IF(IF(I129="",0,I129)=0,0,(IF(I129&gt;0,IF(J129&gt;I129,0,I129-J129),IF(J129&gt;I129,I129-J129,0))))</f>
        <v>-134441256.1</v>
      </c>
    </row>
    <row r="130" spans="2:11" ht="22.5">
      <c r="B130" s="105" t="s">
        <v>54</v>
      </c>
      <c r="C130" s="53" t="s">
        <v>9</v>
      </c>
      <c r="D130" s="159" t="s">
        <v>55</v>
      </c>
      <c r="E130" s="160"/>
      <c r="F130" s="160"/>
      <c r="G130" s="161"/>
      <c r="H130" s="125"/>
      <c r="I130" s="50">
        <v>-134308452.67</v>
      </c>
      <c r="J130" s="50">
        <v>132803.43</v>
      </c>
      <c r="K130" s="12">
        <f>IF(IF(I130="",0,I130)=0,0,(IF(I130&gt;0,IF(J130&gt;I130,0,I130-J130),IF(J130&gt;I130,I130-J130,0))))</f>
        <v>-134441256.1</v>
      </c>
    </row>
    <row r="131" spans="2:11" ht="35.25" customHeight="1">
      <c r="B131" s="105" t="s">
        <v>57</v>
      </c>
      <c r="C131" s="53" t="s">
        <v>9</v>
      </c>
      <c r="D131" s="159" t="s">
        <v>56</v>
      </c>
      <c r="E131" s="160"/>
      <c r="F131" s="160"/>
      <c r="G131" s="161"/>
      <c r="H131" s="125"/>
      <c r="I131" s="50">
        <v>0</v>
      </c>
      <c r="J131" s="50">
        <v>0</v>
      </c>
      <c r="K131" s="12">
        <f>IF(IF(I131="",0,I131)=0,0,(IF(I131&gt;0,IF(J131&gt;I131,0,I131-J131),IF(J131&gt;I131,I131-J131,0))))</f>
        <v>0</v>
      </c>
    </row>
    <row r="132" spans="2:13" ht="22.5">
      <c r="B132" s="144" t="s">
        <v>73</v>
      </c>
      <c r="C132" s="126" t="s">
        <v>14</v>
      </c>
      <c r="D132" s="5" t="s">
        <v>74</v>
      </c>
      <c r="E132" s="217" t="s">
        <v>72</v>
      </c>
      <c r="F132" s="218"/>
      <c r="G132" s="219"/>
      <c r="H132" s="15"/>
      <c r="I132" s="1">
        <v>-136825190.24</v>
      </c>
      <c r="J132" s="1">
        <v>0</v>
      </c>
      <c r="K132" s="127" t="s">
        <v>17</v>
      </c>
      <c r="L132" s="128"/>
      <c r="M132" s="129" t="str">
        <f>IF(D132="","000",D132)&amp;IF(E132="","00000000000000000",E132)</f>
        <v>00001050201130000510</v>
      </c>
    </row>
    <row r="133" spans="2:13" ht="22.5">
      <c r="B133" s="144" t="s">
        <v>73</v>
      </c>
      <c r="C133" s="126" t="s">
        <v>14</v>
      </c>
      <c r="D133" s="5" t="s">
        <v>64</v>
      </c>
      <c r="E133" s="217" t="s">
        <v>72</v>
      </c>
      <c r="F133" s="218"/>
      <c r="G133" s="219"/>
      <c r="H133" s="15"/>
      <c r="I133" s="1">
        <v>-124662296.24</v>
      </c>
      <c r="J133" s="1">
        <v>-71511490.68</v>
      </c>
      <c r="K133" s="127" t="s">
        <v>17</v>
      </c>
      <c r="L133" s="128"/>
      <c r="M133" s="129" t="str">
        <f>IF(D133="","000",D133)&amp;IF(E133="","00000000000000000",E133)</f>
        <v>79201050201130000510</v>
      </c>
    </row>
    <row r="134" spans="2:13" ht="22.5">
      <c r="B134" s="144" t="s">
        <v>73</v>
      </c>
      <c r="C134" s="126" t="s">
        <v>14</v>
      </c>
      <c r="D134" s="5" t="s">
        <v>64</v>
      </c>
      <c r="E134" s="217" t="s">
        <v>72</v>
      </c>
      <c r="F134" s="218"/>
      <c r="G134" s="219"/>
      <c r="H134" s="15"/>
      <c r="I134" s="1">
        <v>0</v>
      </c>
      <c r="J134" s="1">
        <v>-2866738.72</v>
      </c>
      <c r="K134" s="127" t="s">
        <v>17</v>
      </c>
      <c r="L134" s="128"/>
      <c r="M134" s="129" t="str">
        <f>IF(D134="","000",D134)&amp;IF(E134="","00000000000000000",E134)</f>
        <v>79201050201130000510</v>
      </c>
    </row>
    <row r="135" spans="2:13" ht="22.5">
      <c r="B135" s="144" t="s">
        <v>70</v>
      </c>
      <c r="C135" s="126" t="s">
        <v>15</v>
      </c>
      <c r="D135" s="5" t="s">
        <v>64</v>
      </c>
      <c r="E135" s="217" t="s">
        <v>71</v>
      </c>
      <c r="F135" s="218"/>
      <c r="G135" s="219"/>
      <c r="H135" s="15"/>
      <c r="I135" s="4">
        <v>127179033.81</v>
      </c>
      <c r="J135" s="4">
        <v>70393344.2</v>
      </c>
      <c r="K135" s="130" t="s">
        <v>17</v>
      </c>
      <c r="L135" s="131"/>
      <c r="M135" s="129" t="str">
        <f>IF(D135="","000",D135)&amp;IF(E135="","00000000000000000",E135)</f>
        <v>79201050201130000610</v>
      </c>
    </row>
    <row r="136" spans="2:13" ht="22.5">
      <c r="B136" s="144" t="s">
        <v>70</v>
      </c>
      <c r="C136" s="126" t="s">
        <v>15</v>
      </c>
      <c r="D136" s="5" t="s">
        <v>64</v>
      </c>
      <c r="E136" s="217" t="s">
        <v>71</v>
      </c>
      <c r="F136" s="218"/>
      <c r="G136" s="219"/>
      <c r="H136" s="15"/>
      <c r="I136" s="4">
        <v>0</v>
      </c>
      <c r="J136" s="4">
        <v>4117688.63</v>
      </c>
      <c r="K136" s="130" t="s">
        <v>17</v>
      </c>
      <c r="L136" s="131"/>
      <c r="M136" s="129" t="str">
        <f>IF(D136="","000",D136)&amp;IF(E136="","00000000000000000",E136)</f>
        <v>79201050201130000610</v>
      </c>
    </row>
    <row r="137" spans="2:12" ht="0.75" customHeight="1" thickBot="1">
      <c r="B137" s="90"/>
      <c r="C137" s="65"/>
      <c r="D137" s="132"/>
      <c r="E137" s="191"/>
      <c r="F137" s="191"/>
      <c r="G137" s="191"/>
      <c r="H137" s="192"/>
      <c r="I137" s="133"/>
      <c r="J137" s="133"/>
      <c r="K137" s="134"/>
      <c r="L137" s="19"/>
    </row>
    <row r="138" spans="2:13" ht="12.75">
      <c r="B138" s="90"/>
      <c r="C138" s="98"/>
      <c r="D138" s="27"/>
      <c r="E138" s="27"/>
      <c r="F138" s="27"/>
      <c r="G138" s="27"/>
      <c r="H138" s="27"/>
      <c r="I138" s="27"/>
      <c r="J138" s="27"/>
      <c r="K138" s="27"/>
      <c r="L138" s="135"/>
      <c r="M138" s="135"/>
    </row>
    <row r="139" spans="2:13" ht="21.75" customHeight="1">
      <c r="B139" s="136" t="s">
        <v>48</v>
      </c>
      <c r="C139" s="157"/>
      <c r="D139" s="157"/>
      <c r="E139" s="157"/>
      <c r="F139" s="98"/>
      <c r="G139" s="98"/>
      <c r="H139" s="27"/>
      <c r="I139" s="137" t="s">
        <v>50</v>
      </c>
      <c r="J139" s="138"/>
      <c r="K139" s="141"/>
      <c r="L139" s="135"/>
      <c r="M139" s="135"/>
    </row>
    <row r="140" spans="2:13" ht="12.75">
      <c r="B140" s="22" t="s">
        <v>46</v>
      </c>
      <c r="C140" s="156" t="s">
        <v>47</v>
      </c>
      <c r="D140" s="156"/>
      <c r="E140" s="156"/>
      <c r="F140" s="98"/>
      <c r="G140" s="98"/>
      <c r="H140" s="27"/>
      <c r="I140" s="27"/>
      <c r="J140" s="139" t="s">
        <v>51</v>
      </c>
      <c r="K140" s="98" t="s">
        <v>47</v>
      </c>
      <c r="L140" s="135"/>
      <c r="M140" s="135"/>
    </row>
    <row r="141" spans="2:13" ht="12.75">
      <c r="B141" s="22"/>
      <c r="C141" s="98"/>
      <c r="D141" s="27"/>
      <c r="E141" s="27"/>
      <c r="F141" s="27"/>
      <c r="G141" s="27"/>
      <c r="H141" s="27"/>
      <c r="I141" s="27"/>
      <c r="J141" s="27"/>
      <c r="K141" s="27"/>
      <c r="L141" s="135"/>
      <c r="M141" s="135"/>
    </row>
    <row r="142" spans="2:13" ht="21.75" customHeight="1">
      <c r="B142" s="22" t="s">
        <v>49</v>
      </c>
      <c r="C142" s="158"/>
      <c r="D142" s="158"/>
      <c r="E142" s="158"/>
      <c r="F142" s="140"/>
      <c r="G142" s="140"/>
      <c r="H142" s="27"/>
      <c r="I142" s="27"/>
      <c r="J142" s="27"/>
      <c r="K142" s="27"/>
      <c r="L142" s="135"/>
      <c r="M142" s="135"/>
    </row>
    <row r="143" spans="2:13" ht="12.75">
      <c r="B143" s="22" t="s">
        <v>46</v>
      </c>
      <c r="C143" s="156" t="s">
        <v>47</v>
      </c>
      <c r="D143" s="156"/>
      <c r="E143" s="156"/>
      <c r="F143" s="98"/>
      <c r="G143" s="98"/>
      <c r="H143" s="27"/>
      <c r="I143" s="27"/>
      <c r="J143" s="27"/>
      <c r="K143" s="27"/>
      <c r="L143" s="135"/>
      <c r="M143" s="135"/>
    </row>
    <row r="144" spans="2:13" ht="12.75">
      <c r="B144" s="22"/>
      <c r="C144" s="98"/>
      <c r="D144" s="27"/>
      <c r="E144" s="27"/>
      <c r="F144" s="27"/>
      <c r="G144" s="27"/>
      <c r="H144" s="27"/>
      <c r="I144" s="27"/>
      <c r="J144" s="27"/>
      <c r="K144" s="27"/>
      <c r="L144" s="135"/>
      <c r="M144" s="135"/>
    </row>
    <row r="145" spans="2:13" ht="12.75">
      <c r="B145" s="22" t="s">
        <v>31</v>
      </c>
      <c r="C145" s="98"/>
      <c r="D145" s="27"/>
      <c r="E145" s="27"/>
      <c r="F145" s="27"/>
      <c r="G145" s="27"/>
      <c r="H145" s="27"/>
      <c r="I145" s="27"/>
      <c r="J145" s="27"/>
      <c r="K145" s="27"/>
      <c r="L145" s="135"/>
      <c r="M145" s="135"/>
    </row>
    <row r="146" spans="2:13" ht="12.75">
      <c r="B146" s="90"/>
      <c r="C146" s="98"/>
      <c r="D146" s="27"/>
      <c r="E146" s="27"/>
      <c r="F146" s="27"/>
      <c r="G146" s="27"/>
      <c r="H146" s="27"/>
      <c r="I146" s="27"/>
      <c r="J146" s="27"/>
      <c r="K146" s="27"/>
      <c r="L146" s="135"/>
      <c r="M146" s="135"/>
    </row>
    <row r="147" spans="12:13" ht="12.75">
      <c r="L147" s="135"/>
      <c r="M147" s="135"/>
    </row>
    <row r="148" spans="12:13" ht="12.75">
      <c r="L148" s="135"/>
      <c r="M148" s="135"/>
    </row>
    <row r="149" spans="12:13" ht="12.75">
      <c r="L149" s="135"/>
      <c r="M149" s="135"/>
    </row>
    <row r="150" spans="12:13" ht="12.75">
      <c r="L150" s="135"/>
      <c r="M150" s="135"/>
    </row>
    <row r="151" spans="12:13" ht="12.75">
      <c r="L151" s="135"/>
      <c r="M151" s="135"/>
    </row>
    <row r="152" spans="12:13" ht="12.75">
      <c r="L152" s="135"/>
      <c r="M152" s="135"/>
    </row>
  </sheetData>
  <sheetProtection/>
  <mergeCells count="90">
    <mergeCell ref="E38:G38"/>
    <mergeCell ref="E39:G39"/>
    <mergeCell ref="E40:G40"/>
    <mergeCell ref="E41:G41"/>
    <mergeCell ref="E46:G46"/>
    <mergeCell ref="E42:G42"/>
    <mergeCell ref="E43:G43"/>
    <mergeCell ref="E44:G44"/>
    <mergeCell ref="E45:G45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135:G135"/>
    <mergeCell ref="E136:G136"/>
    <mergeCell ref="E132:G132"/>
    <mergeCell ref="E133:G133"/>
    <mergeCell ref="E134:G134"/>
    <mergeCell ref="E18:G18"/>
    <mergeCell ref="E19:G19"/>
    <mergeCell ref="E20:G20"/>
    <mergeCell ref="E21:G21"/>
    <mergeCell ref="E22:G22"/>
    <mergeCell ref="H12:H14"/>
    <mergeCell ref="H51:H53"/>
    <mergeCell ref="H115:H117"/>
    <mergeCell ref="D119:G119"/>
    <mergeCell ref="D120:G120"/>
    <mergeCell ref="D121:G121"/>
    <mergeCell ref="D12:G14"/>
    <mergeCell ref="E23:G23"/>
    <mergeCell ref="E24:G24"/>
    <mergeCell ref="E25:G25"/>
    <mergeCell ref="B10:K10"/>
    <mergeCell ref="E128:H128"/>
    <mergeCell ref="I115:I117"/>
    <mergeCell ref="B115:B117"/>
    <mergeCell ref="C115:C117"/>
    <mergeCell ref="K115:K117"/>
    <mergeCell ref="J115:J117"/>
    <mergeCell ref="B51:B53"/>
    <mergeCell ref="D15:G15"/>
    <mergeCell ref="D16:G16"/>
    <mergeCell ref="B49:K49"/>
    <mergeCell ref="K51:K53"/>
    <mergeCell ref="J51:J53"/>
    <mergeCell ref="C12:C14"/>
    <mergeCell ref="B113:K113"/>
    <mergeCell ref="E124:H124"/>
    <mergeCell ref="D122:G122"/>
    <mergeCell ref="D17:G17"/>
    <mergeCell ref="D51:G53"/>
    <mergeCell ref="E47:H47"/>
    <mergeCell ref="B2:J2"/>
    <mergeCell ref="C6:I6"/>
    <mergeCell ref="C7:I7"/>
    <mergeCell ref="C4:E4"/>
    <mergeCell ref="H4:I4"/>
    <mergeCell ref="E137:H137"/>
    <mergeCell ref="J12:J14"/>
    <mergeCell ref="B12:B14"/>
    <mergeCell ref="I51:I53"/>
    <mergeCell ref="C51:C53"/>
    <mergeCell ref="D56:G56"/>
    <mergeCell ref="D111:G111"/>
    <mergeCell ref="D54:G54"/>
    <mergeCell ref="D55:G55"/>
    <mergeCell ref="D129:G129"/>
    <mergeCell ref="D130:G130"/>
    <mergeCell ref="D115:G117"/>
    <mergeCell ref="D118:G118"/>
    <mergeCell ref="E123:G123"/>
    <mergeCell ref="C143:E143"/>
    <mergeCell ref="C139:E139"/>
    <mergeCell ref="C142:E142"/>
    <mergeCell ref="C140:E140"/>
    <mergeCell ref="D131:G131"/>
    <mergeCell ref="K12:K14"/>
    <mergeCell ref="I12:I14"/>
    <mergeCell ref="E127:G127"/>
    <mergeCell ref="D125:G125"/>
    <mergeCell ref="D126:G12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U1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3" width="5.75390625" style="16" customWidth="1"/>
    <col min="4" max="4" width="4.75390625" style="16" customWidth="1"/>
    <col min="5" max="5" width="5.75390625" style="16" customWidth="1"/>
    <col min="6" max="6" width="10.75390625" style="16" customWidth="1"/>
    <col min="7" max="8" width="4.75390625" style="16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0" width="9.125" style="17" hidden="1" customWidth="1"/>
    <col min="21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5" t="s">
        <v>36</v>
      </c>
      <c r="C2" s="185"/>
      <c r="D2" s="185"/>
      <c r="E2" s="185"/>
      <c r="F2" s="185"/>
      <c r="G2" s="185"/>
      <c r="H2" s="185"/>
      <c r="I2" s="185"/>
      <c r="J2" s="18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2</v>
      </c>
      <c r="M3" s="20"/>
    </row>
    <row r="4" spans="2:13" ht="12.75">
      <c r="B4" s="26" t="s">
        <v>52</v>
      </c>
      <c r="C4" s="189" t="s">
        <v>61</v>
      </c>
      <c r="D4" s="189"/>
      <c r="E4" s="189"/>
      <c r="F4" s="27"/>
      <c r="G4" s="27"/>
      <c r="H4" s="190"/>
      <c r="I4" s="190"/>
      <c r="J4" s="26" t="s">
        <v>22</v>
      </c>
      <c r="K4" s="145">
        <v>45017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67</v>
      </c>
      <c r="M5" s="20"/>
    </row>
    <row r="6" spans="2:14" ht="22.5">
      <c r="B6" s="22" t="s">
        <v>37</v>
      </c>
      <c r="C6" s="187" t="s">
        <v>63</v>
      </c>
      <c r="D6" s="187"/>
      <c r="E6" s="187"/>
      <c r="F6" s="187"/>
      <c r="G6" s="187"/>
      <c r="H6" s="187"/>
      <c r="I6" s="18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188" t="s">
        <v>60</v>
      </c>
      <c r="D7" s="188"/>
      <c r="E7" s="188"/>
      <c r="F7" s="188"/>
      <c r="G7" s="188"/>
      <c r="H7" s="188"/>
      <c r="I7" s="188"/>
      <c r="J7" s="29" t="s">
        <v>58</v>
      </c>
      <c r="K7" s="143" t="s">
        <v>69</v>
      </c>
      <c r="L7" s="19" t="s">
        <v>68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194" t="s">
        <v>29</v>
      </c>
      <c r="C10" s="194"/>
      <c r="D10" s="194"/>
      <c r="E10" s="194"/>
      <c r="F10" s="194"/>
      <c r="G10" s="194"/>
      <c r="H10" s="194"/>
      <c r="I10" s="194"/>
      <c r="J10" s="194"/>
      <c r="K10" s="194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93" t="s">
        <v>39</v>
      </c>
      <c r="C12" s="163" t="s">
        <v>40</v>
      </c>
      <c r="D12" s="163" t="s">
        <v>41</v>
      </c>
      <c r="E12" s="163"/>
      <c r="F12" s="163"/>
      <c r="G12" s="163"/>
      <c r="H12" s="163"/>
      <c r="I12" s="163" t="s">
        <v>42</v>
      </c>
      <c r="J12" s="163" t="s">
        <v>23</v>
      </c>
      <c r="K12" s="162" t="s">
        <v>43</v>
      </c>
      <c r="L12" s="40"/>
    </row>
    <row r="13" spans="2:12" ht="12.75">
      <c r="B13" s="193"/>
      <c r="C13" s="163"/>
      <c r="D13" s="163"/>
      <c r="E13" s="163"/>
      <c r="F13" s="163"/>
      <c r="G13" s="163"/>
      <c r="H13" s="163"/>
      <c r="I13" s="163"/>
      <c r="J13" s="163"/>
      <c r="K13" s="162"/>
      <c r="L13" s="40"/>
    </row>
    <row r="14" spans="2:12" ht="12.75">
      <c r="B14" s="193"/>
      <c r="C14" s="163"/>
      <c r="D14" s="163"/>
      <c r="E14" s="163"/>
      <c r="F14" s="163"/>
      <c r="G14" s="163"/>
      <c r="H14" s="163"/>
      <c r="I14" s="163"/>
      <c r="J14" s="163"/>
      <c r="K14" s="162"/>
      <c r="L14" s="40"/>
    </row>
    <row r="15" spans="2:12" ht="13.5" thickBot="1">
      <c r="B15" s="41">
        <v>1</v>
      </c>
      <c r="C15" s="42">
        <v>2</v>
      </c>
      <c r="D15" s="224">
        <v>3</v>
      </c>
      <c r="E15" s="224"/>
      <c r="F15" s="224"/>
      <c r="G15" s="224"/>
      <c r="H15" s="224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2" t="s">
        <v>17</v>
      </c>
      <c r="E16" s="183"/>
      <c r="F16" s="183"/>
      <c r="G16" s="183"/>
      <c r="H16" s="184"/>
      <c r="I16" s="50">
        <v>136825190.24</v>
      </c>
      <c r="J16" s="50">
        <v>71393870.8</v>
      </c>
      <c r="K16" s="51">
        <v>64495893.49</v>
      </c>
    </row>
    <row r="17" spans="2:11" ht="12.75">
      <c r="B17" s="52" t="s">
        <v>4</v>
      </c>
      <c r="C17" s="53"/>
      <c r="D17" s="173"/>
      <c r="E17" s="174"/>
      <c r="F17" s="174"/>
      <c r="G17" s="174"/>
      <c r="H17" s="175"/>
      <c r="I17" s="55"/>
      <c r="J17" s="56"/>
      <c r="K17" s="57"/>
    </row>
    <row r="18" spans="2:21" s="63" customFormat="1" ht="78.75">
      <c r="B18" s="9" t="s">
        <v>154</v>
      </c>
      <c r="C18" s="58" t="s">
        <v>6</v>
      </c>
      <c r="D18" s="6" t="s">
        <v>155</v>
      </c>
      <c r="E18" s="220" t="s">
        <v>156</v>
      </c>
      <c r="F18" s="221"/>
      <c r="G18" s="221"/>
      <c r="H18" s="222"/>
      <c r="I18" s="2">
        <v>8007300</v>
      </c>
      <c r="J18" s="3">
        <v>1304237.2</v>
      </c>
      <c r="K18" s="59">
        <f aca="true" t="shared" si="0" ref="K18:K46">IF(IF(I18="",0,I18)=0,0,(IF(I18&gt;0,IF(J18&gt;I18,0,I18-J18),IF(J18&gt;I18,I18-J18,0))))</f>
        <v>6703062.8</v>
      </c>
      <c r="L18" s="60"/>
      <c r="M18" s="61" t="str">
        <f aca="true" t="shared" si="1" ref="M18:M46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157</v>
      </c>
      <c r="C19" s="58" t="s">
        <v>6</v>
      </c>
      <c r="D19" s="6" t="s">
        <v>155</v>
      </c>
      <c r="E19" s="220" t="s">
        <v>158</v>
      </c>
      <c r="F19" s="221"/>
      <c r="G19" s="221"/>
      <c r="H19" s="222"/>
      <c r="I19" s="2">
        <v>4000</v>
      </c>
      <c r="J19" s="3">
        <v>11441.86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159</v>
      </c>
      <c r="C20" s="58" t="s">
        <v>6</v>
      </c>
      <c r="D20" s="6" t="s">
        <v>155</v>
      </c>
      <c r="E20" s="220" t="s">
        <v>160</v>
      </c>
      <c r="F20" s="221"/>
      <c r="G20" s="221"/>
      <c r="H20" s="222"/>
      <c r="I20" s="2">
        <v>32000</v>
      </c>
      <c r="J20" s="3">
        <v>10628.12</v>
      </c>
      <c r="K20" s="59">
        <f t="shared" si="0"/>
        <v>21371.88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159</v>
      </c>
      <c r="C21" s="58" t="s">
        <v>6</v>
      </c>
      <c r="D21" s="6" t="s">
        <v>155</v>
      </c>
      <c r="E21" s="220" t="s">
        <v>160</v>
      </c>
      <c r="F21" s="221"/>
      <c r="G21" s="221"/>
      <c r="H21" s="222"/>
      <c r="I21" s="2">
        <v>0</v>
      </c>
      <c r="J21" s="3">
        <v>294.72</v>
      </c>
      <c r="K21" s="59">
        <f t="shared" si="0"/>
        <v>0</v>
      </c>
      <c r="L21" s="60"/>
      <c r="M21" s="61" t="str">
        <f t="shared" si="1"/>
        <v>18210102030010000110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161</v>
      </c>
      <c r="C22" s="58" t="s">
        <v>6</v>
      </c>
      <c r="D22" s="6" t="s">
        <v>155</v>
      </c>
      <c r="E22" s="220" t="s">
        <v>162</v>
      </c>
      <c r="F22" s="221"/>
      <c r="G22" s="221"/>
      <c r="H22" s="222"/>
      <c r="I22" s="2">
        <v>300700</v>
      </c>
      <c r="J22" s="3">
        <v>162000</v>
      </c>
      <c r="K22" s="59">
        <f t="shared" si="0"/>
        <v>138700</v>
      </c>
      <c r="L22" s="60"/>
      <c r="M22" s="61" t="str">
        <f t="shared" si="1"/>
        <v>18210102080010000110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163</v>
      </c>
      <c r="C23" s="58" t="s">
        <v>6</v>
      </c>
      <c r="D23" s="6" t="s">
        <v>155</v>
      </c>
      <c r="E23" s="220" t="s">
        <v>164</v>
      </c>
      <c r="F23" s="221"/>
      <c r="G23" s="221"/>
      <c r="H23" s="222"/>
      <c r="I23" s="2">
        <v>0</v>
      </c>
      <c r="J23" s="3">
        <v>149.4</v>
      </c>
      <c r="K23" s="59">
        <f t="shared" si="0"/>
        <v>0</v>
      </c>
      <c r="L23" s="60"/>
      <c r="M23" s="61" t="str">
        <f t="shared" si="1"/>
        <v>18210102130010000110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165</v>
      </c>
      <c r="C24" s="58" t="s">
        <v>6</v>
      </c>
      <c r="D24" s="6" t="s">
        <v>155</v>
      </c>
      <c r="E24" s="220" t="s">
        <v>166</v>
      </c>
      <c r="F24" s="221"/>
      <c r="G24" s="221"/>
      <c r="H24" s="222"/>
      <c r="I24" s="2">
        <v>1067300</v>
      </c>
      <c r="J24" s="3">
        <v>311444.8</v>
      </c>
      <c r="K24" s="59">
        <f t="shared" si="0"/>
        <v>755855.2</v>
      </c>
      <c r="L24" s="60"/>
      <c r="M24" s="61" t="str">
        <f t="shared" si="1"/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167</v>
      </c>
      <c r="C25" s="58" t="s">
        <v>6</v>
      </c>
      <c r="D25" s="6" t="s">
        <v>155</v>
      </c>
      <c r="E25" s="220" t="s">
        <v>168</v>
      </c>
      <c r="F25" s="221"/>
      <c r="G25" s="221"/>
      <c r="H25" s="222"/>
      <c r="I25" s="2">
        <v>7410</v>
      </c>
      <c r="J25" s="3">
        <v>1278.22</v>
      </c>
      <c r="K25" s="59">
        <f t="shared" si="0"/>
        <v>6131.78</v>
      </c>
      <c r="L25" s="60"/>
      <c r="M25" s="61" t="str">
        <f t="shared" si="1"/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169</v>
      </c>
      <c r="C26" s="58" t="s">
        <v>6</v>
      </c>
      <c r="D26" s="6" t="s">
        <v>155</v>
      </c>
      <c r="E26" s="220" t="s">
        <v>170</v>
      </c>
      <c r="F26" s="221"/>
      <c r="G26" s="221"/>
      <c r="H26" s="222"/>
      <c r="I26" s="2">
        <v>1319400</v>
      </c>
      <c r="J26" s="3">
        <v>333016.78</v>
      </c>
      <c r="K26" s="59">
        <f t="shared" si="0"/>
        <v>986383.22</v>
      </c>
      <c r="L26" s="60"/>
      <c r="M26" s="61" t="str">
        <f t="shared" si="1"/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171</v>
      </c>
      <c r="C27" s="58" t="s">
        <v>6</v>
      </c>
      <c r="D27" s="6" t="s">
        <v>155</v>
      </c>
      <c r="E27" s="220" t="s">
        <v>172</v>
      </c>
      <c r="F27" s="221"/>
      <c r="G27" s="221"/>
      <c r="H27" s="222"/>
      <c r="I27" s="2">
        <v>-140760</v>
      </c>
      <c r="J27" s="3">
        <v>-39910.04</v>
      </c>
      <c r="K27" s="59">
        <f t="shared" si="0"/>
        <v>-100849.96</v>
      </c>
      <c r="L27" s="60"/>
      <c r="M27" s="61" t="str">
        <f t="shared" si="1"/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173</v>
      </c>
      <c r="C28" s="58" t="s">
        <v>6</v>
      </c>
      <c r="D28" s="6" t="s">
        <v>155</v>
      </c>
      <c r="E28" s="220" t="s">
        <v>174</v>
      </c>
      <c r="F28" s="221"/>
      <c r="G28" s="221"/>
      <c r="H28" s="222"/>
      <c r="I28" s="2">
        <v>324000</v>
      </c>
      <c r="J28" s="3">
        <v>30849.66</v>
      </c>
      <c r="K28" s="59">
        <f t="shared" si="0"/>
        <v>293150.34</v>
      </c>
      <c r="L28" s="60"/>
      <c r="M28" s="61" t="str">
        <f t="shared" si="1"/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175</v>
      </c>
      <c r="C29" s="58" t="s">
        <v>6</v>
      </c>
      <c r="D29" s="6" t="s">
        <v>155</v>
      </c>
      <c r="E29" s="220" t="s">
        <v>176</v>
      </c>
      <c r="F29" s="221"/>
      <c r="G29" s="221"/>
      <c r="H29" s="222"/>
      <c r="I29" s="2">
        <v>1350000</v>
      </c>
      <c r="J29" s="3">
        <v>91910.12</v>
      </c>
      <c r="K29" s="59">
        <f t="shared" si="0"/>
        <v>1258089.88</v>
      </c>
      <c r="L29" s="60"/>
      <c r="M29" s="61" t="str">
        <f t="shared" si="1"/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177</v>
      </c>
      <c r="C30" s="58" t="s">
        <v>6</v>
      </c>
      <c r="D30" s="6" t="s">
        <v>155</v>
      </c>
      <c r="E30" s="220" t="s">
        <v>178</v>
      </c>
      <c r="F30" s="221"/>
      <c r="G30" s="221"/>
      <c r="H30" s="222"/>
      <c r="I30" s="2">
        <v>1480000</v>
      </c>
      <c r="J30" s="3">
        <v>968893.12</v>
      </c>
      <c r="K30" s="59">
        <f t="shared" si="0"/>
        <v>511106.88</v>
      </c>
      <c r="L30" s="60"/>
      <c r="M30" s="61" t="str">
        <f t="shared" si="1"/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179</v>
      </c>
      <c r="C31" s="58" t="s">
        <v>6</v>
      </c>
      <c r="D31" s="6" t="s">
        <v>155</v>
      </c>
      <c r="E31" s="220" t="s">
        <v>180</v>
      </c>
      <c r="F31" s="221"/>
      <c r="G31" s="221"/>
      <c r="H31" s="222"/>
      <c r="I31" s="2">
        <v>3200000</v>
      </c>
      <c r="J31" s="3">
        <v>223469.44</v>
      </c>
      <c r="K31" s="59">
        <f t="shared" si="0"/>
        <v>2976530.56</v>
      </c>
      <c r="L31" s="60"/>
      <c r="M31" s="61" t="str">
        <f t="shared" si="1"/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181</v>
      </c>
      <c r="C32" s="58" t="s">
        <v>6</v>
      </c>
      <c r="D32" s="6" t="s">
        <v>9</v>
      </c>
      <c r="E32" s="220" t="s">
        <v>182</v>
      </c>
      <c r="F32" s="221"/>
      <c r="G32" s="221"/>
      <c r="H32" s="222"/>
      <c r="I32" s="2">
        <v>1300000</v>
      </c>
      <c r="J32" s="3">
        <v>191839.6</v>
      </c>
      <c r="K32" s="59">
        <f t="shared" si="0"/>
        <v>1108160.4</v>
      </c>
      <c r="L32" s="60"/>
      <c r="M32" s="61" t="str">
        <f t="shared" si="1"/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183</v>
      </c>
      <c r="C33" s="58" t="s">
        <v>6</v>
      </c>
      <c r="D33" s="6" t="s">
        <v>9</v>
      </c>
      <c r="E33" s="220" t="s">
        <v>184</v>
      </c>
      <c r="F33" s="221"/>
      <c r="G33" s="221"/>
      <c r="H33" s="222"/>
      <c r="I33" s="2">
        <v>32000</v>
      </c>
      <c r="J33" s="3">
        <v>16201.43</v>
      </c>
      <c r="K33" s="59">
        <f t="shared" si="0"/>
        <v>15798.57</v>
      </c>
      <c r="L33" s="60"/>
      <c r="M33" s="61" t="str">
        <f t="shared" si="1"/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185</v>
      </c>
      <c r="C34" s="58" t="s">
        <v>6</v>
      </c>
      <c r="D34" s="6" t="s">
        <v>9</v>
      </c>
      <c r="E34" s="220" t="s">
        <v>186</v>
      </c>
      <c r="F34" s="221"/>
      <c r="G34" s="221"/>
      <c r="H34" s="222"/>
      <c r="I34" s="2">
        <v>97600</v>
      </c>
      <c r="J34" s="3">
        <v>21913</v>
      </c>
      <c r="K34" s="59">
        <f t="shared" si="0"/>
        <v>75687</v>
      </c>
      <c r="L34" s="60"/>
      <c r="M34" s="61" t="str">
        <f t="shared" si="1"/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187</v>
      </c>
      <c r="C35" s="58" t="s">
        <v>6</v>
      </c>
      <c r="D35" s="6" t="s">
        <v>9</v>
      </c>
      <c r="E35" s="220" t="s">
        <v>188</v>
      </c>
      <c r="F35" s="221"/>
      <c r="G35" s="221"/>
      <c r="H35" s="222"/>
      <c r="I35" s="2">
        <v>4100000</v>
      </c>
      <c r="J35" s="3">
        <v>1125663.38</v>
      </c>
      <c r="K35" s="59">
        <f t="shared" si="0"/>
        <v>2974336.62</v>
      </c>
      <c r="L35" s="60"/>
      <c r="M35" s="61" t="str">
        <f t="shared" si="1"/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189</v>
      </c>
      <c r="C36" s="58" t="s">
        <v>6</v>
      </c>
      <c r="D36" s="6" t="s">
        <v>9</v>
      </c>
      <c r="E36" s="220" t="s">
        <v>190</v>
      </c>
      <c r="F36" s="221"/>
      <c r="G36" s="221"/>
      <c r="H36" s="222"/>
      <c r="I36" s="2">
        <v>0</v>
      </c>
      <c r="J36" s="3">
        <v>13566.38</v>
      </c>
      <c r="K36" s="59">
        <f t="shared" si="0"/>
        <v>0</v>
      </c>
      <c r="L36" s="60"/>
      <c r="M36" s="61" t="str">
        <f t="shared" si="1"/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191</v>
      </c>
      <c r="C37" s="58" t="s">
        <v>6</v>
      </c>
      <c r="D37" s="6" t="s">
        <v>9</v>
      </c>
      <c r="E37" s="220" t="s">
        <v>192</v>
      </c>
      <c r="F37" s="221"/>
      <c r="G37" s="221"/>
      <c r="H37" s="222"/>
      <c r="I37" s="2">
        <v>530000</v>
      </c>
      <c r="J37" s="3">
        <v>76020.07</v>
      </c>
      <c r="K37" s="59">
        <f t="shared" si="0"/>
        <v>453979.93</v>
      </c>
      <c r="L37" s="60"/>
      <c r="M37" s="61" t="str">
        <f t="shared" si="1"/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193</v>
      </c>
      <c r="C38" s="58" t="s">
        <v>6</v>
      </c>
      <c r="D38" s="6" t="s">
        <v>9</v>
      </c>
      <c r="E38" s="220" t="s">
        <v>194</v>
      </c>
      <c r="F38" s="221"/>
      <c r="G38" s="221"/>
      <c r="H38" s="222"/>
      <c r="I38" s="2">
        <v>186000</v>
      </c>
      <c r="J38" s="3">
        <v>37937.25</v>
      </c>
      <c r="K38" s="59">
        <f t="shared" si="0"/>
        <v>148062.75</v>
      </c>
      <c r="L38" s="60"/>
      <c r="M38" s="61" t="str">
        <f t="shared" si="1"/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195</v>
      </c>
      <c r="C39" s="58" t="s">
        <v>6</v>
      </c>
      <c r="D39" s="6" t="s">
        <v>9</v>
      </c>
      <c r="E39" s="220" t="s">
        <v>196</v>
      </c>
      <c r="F39" s="221"/>
      <c r="G39" s="221"/>
      <c r="H39" s="222"/>
      <c r="I39" s="2">
        <v>38000</v>
      </c>
      <c r="J39" s="3">
        <v>4202.89</v>
      </c>
      <c r="K39" s="59">
        <f t="shared" si="0"/>
        <v>33797.11</v>
      </c>
      <c r="L39" s="60"/>
      <c r="M39" s="61" t="str">
        <f t="shared" si="1"/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197</v>
      </c>
      <c r="C40" s="58" t="s">
        <v>6</v>
      </c>
      <c r="D40" s="6" t="s">
        <v>9</v>
      </c>
      <c r="E40" s="220" t="s">
        <v>198</v>
      </c>
      <c r="F40" s="221"/>
      <c r="G40" s="221"/>
      <c r="H40" s="222"/>
      <c r="I40" s="2">
        <v>0</v>
      </c>
      <c r="J40" s="3">
        <v>3235.19</v>
      </c>
      <c r="K40" s="59">
        <f t="shared" si="0"/>
        <v>0</v>
      </c>
      <c r="L40" s="60"/>
      <c r="M40" s="61" t="str">
        <f t="shared" si="1"/>
        <v>70011607090130000140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33.75">
      <c r="B41" s="9" t="s">
        <v>199</v>
      </c>
      <c r="C41" s="58" t="s">
        <v>6</v>
      </c>
      <c r="D41" s="6" t="s">
        <v>9</v>
      </c>
      <c r="E41" s="220" t="s">
        <v>200</v>
      </c>
      <c r="F41" s="221"/>
      <c r="G41" s="221"/>
      <c r="H41" s="222"/>
      <c r="I41" s="2">
        <v>96750830</v>
      </c>
      <c r="J41" s="3">
        <v>67227454.15</v>
      </c>
      <c r="K41" s="59">
        <f t="shared" si="0"/>
        <v>29523375.85</v>
      </c>
      <c r="L41" s="60"/>
      <c r="M41" s="61" t="str">
        <f t="shared" si="1"/>
        <v>70020225243130000150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56.25">
      <c r="B42" s="9" t="s">
        <v>201</v>
      </c>
      <c r="C42" s="58" t="s">
        <v>6</v>
      </c>
      <c r="D42" s="6" t="s">
        <v>9</v>
      </c>
      <c r="E42" s="220" t="s">
        <v>202</v>
      </c>
      <c r="F42" s="221"/>
      <c r="G42" s="221"/>
      <c r="H42" s="222"/>
      <c r="I42" s="2">
        <v>636417.24</v>
      </c>
      <c r="J42" s="3">
        <v>0</v>
      </c>
      <c r="K42" s="59">
        <f t="shared" si="0"/>
        <v>636417.24</v>
      </c>
      <c r="L42" s="60"/>
      <c r="M42" s="61" t="str">
        <f t="shared" si="1"/>
        <v>70020225299130000150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22.5">
      <c r="B43" s="9" t="s">
        <v>203</v>
      </c>
      <c r="C43" s="58" t="s">
        <v>6</v>
      </c>
      <c r="D43" s="6" t="s">
        <v>9</v>
      </c>
      <c r="E43" s="220" t="s">
        <v>204</v>
      </c>
      <c r="F43" s="221"/>
      <c r="G43" s="221"/>
      <c r="H43" s="222"/>
      <c r="I43" s="2">
        <v>712493</v>
      </c>
      <c r="J43" s="3">
        <v>0</v>
      </c>
      <c r="K43" s="59">
        <f t="shared" si="0"/>
        <v>712493</v>
      </c>
      <c r="L43" s="60"/>
      <c r="M43" s="61" t="str">
        <f t="shared" si="1"/>
        <v>70020225555130000150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12.75">
      <c r="B44" s="9" t="s">
        <v>205</v>
      </c>
      <c r="C44" s="58" t="s">
        <v>6</v>
      </c>
      <c r="D44" s="6" t="s">
        <v>9</v>
      </c>
      <c r="E44" s="220" t="s">
        <v>206</v>
      </c>
      <c r="F44" s="221"/>
      <c r="G44" s="221"/>
      <c r="H44" s="222"/>
      <c r="I44" s="2">
        <v>14614500</v>
      </c>
      <c r="J44" s="3">
        <v>226247.56</v>
      </c>
      <c r="K44" s="59">
        <f t="shared" si="0"/>
        <v>14388252.44</v>
      </c>
      <c r="L44" s="60"/>
      <c r="M44" s="61" t="str">
        <f t="shared" si="1"/>
        <v>70020229999130000150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22.5">
      <c r="B45" s="9" t="s">
        <v>207</v>
      </c>
      <c r="C45" s="58" t="s">
        <v>6</v>
      </c>
      <c r="D45" s="6" t="s">
        <v>9</v>
      </c>
      <c r="E45" s="220" t="s">
        <v>208</v>
      </c>
      <c r="F45" s="221"/>
      <c r="G45" s="221"/>
      <c r="H45" s="222"/>
      <c r="I45" s="2">
        <v>876000</v>
      </c>
      <c r="J45" s="3">
        <v>0</v>
      </c>
      <c r="K45" s="59">
        <f t="shared" si="0"/>
        <v>876000</v>
      </c>
      <c r="L45" s="60"/>
      <c r="M45" s="61" t="str">
        <f t="shared" si="1"/>
        <v>70020249999130000150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45">
      <c r="B46" s="9" t="s">
        <v>209</v>
      </c>
      <c r="C46" s="58" t="s">
        <v>6</v>
      </c>
      <c r="D46" s="6" t="s">
        <v>9</v>
      </c>
      <c r="E46" s="220" t="s">
        <v>210</v>
      </c>
      <c r="F46" s="221"/>
      <c r="G46" s="221"/>
      <c r="H46" s="222"/>
      <c r="I46" s="2">
        <v>0</v>
      </c>
      <c r="J46" s="3">
        <v>-960113.5</v>
      </c>
      <c r="K46" s="59">
        <f t="shared" si="0"/>
        <v>0</v>
      </c>
      <c r="L46" s="60"/>
      <c r="M46" s="61" t="str">
        <f t="shared" si="1"/>
        <v>70021960010130000150</v>
      </c>
      <c r="N46" s="62"/>
      <c r="O46" s="62"/>
      <c r="P46" s="62"/>
      <c r="Q46" s="62"/>
      <c r="R46" s="62"/>
      <c r="S46" s="62"/>
      <c r="T46" s="62"/>
      <c r="U46" s="62"/>
    </row>
    <row r="47" spans="2:12" ht="0.75" customHeight="1" thickBot="1">
      <c r="B47" s="64"/>
      <c r="C47" s="65"/>
      <c r="D47" s="66"/>
      <c r="E47" s="191"/>
      <c r="F47" s="191"/>
      <c r="G47" s="191"/>
      <c r="H47" s="207"/>
      <c r="I47" s="69"/>
      <c r="J47" s="70"/>
      <c r="K47" s="71"/>
      <c r="L47" s="72"/>
    </row>
    <row r="48" spans="2:12" ht="12.75">
      <c r="B48" s="73"/>
      <c r="C48" s="74"/>
      <c r="D48" s="27"/>
      <c r="E48" s="27"/>
      <c r="F48" s="27"/>
      <c r="G48" s="27"/>
      <c r="H48" s="27"/>
      <c r="I48" s="75"/>
      <c r="J48" s="75"/>
      <c r="K48" s="27"/>
      <c r="L48" s="19"/>
    </row>
    <row r="49" spans="2:12" ht="12.75" customHeight="1">
      <c r="B49" s="194" t="s">
        <v>24</v>
      </c>
      <c r="C49" s="194"/>
      <c r="D49" s="194"/>
      <c r="E49" s="194"/>
      <c r="F49" s="194"/>
      <c r="G49" s="194"/>
      <c r="H49" s="194"/>
      <c r="I49" s="194"/>
      <c r="J49" s="194"/>
      <c r="K49" s="194"/>
      <c r="L49" s="76"/>
    </row>
    <row r="50" spans="2:12" ht="12.75">
      <c r="B50" s="35"/>
      <c r="C50" s="35"/>
      <c r="D50" s="36"/>
      <c r="E50" s="36"/>
      <c r="F50" s="36"/>
      <c r="G50" s="36"/>
      <c r="H50" s="36"/>
      <c r="I50" s="37"/>
      <c r="J50" s="37"/>
      <c r="K50" s="29" t="s">
        <v>20</v>
      </c>
      <c r="L50" s="77"/>
    </row>
    <row r="51" spans="2:12" ht="12.75" customHeight="1">
      <c r="B51" s="193" t="s">
        <v>39</v>
      </c>
      <c r="C51" s="163" t="s">
        <v>40</v>
      </c>
      <c r="D51" s="163" t="s">
        <v>44</v>
      </c>
      <c r="E51" s="163"/>
      <c r="F51" s="163"/>
      <c r="G51" s="163"/>
      <c r="H51" s="163"/>
      <c r="I51" s="163" t="s">
        <v>42</v>
      </c>
      <c r="J51" s="163" t="s">
        <v>23</v>
      </c>
      <c r="K51" s="162" t="s">
        <v>43</v>
      </c>
      <c r="L51" s="40"/>
    </row>
    <row r="52" spans="2:12" ht="12.75">
      <c r="B52" s="193"/>
      <c r="C52" s="163"/>
      <c r="D52" s="163"/>
      <c r="E52" s="163"/>
      <c r="F52" s="163"/>
      <c r="G52" s="163"/>
      <c r="H52" s="163"/>
      <c r="I52" s="163"/>
      <c r="J52" s="163"/>
      <c r="K52" s="162"/>
      <c r="L52" s="40"/>
    </row>
    <row r="53" spans="2:12" ht="12.75">
      <c r="B53" s="193"/>
      <c r="C53" s="163"/>
      <c r="D53" s="163"/>
      <c r="E53" s="163"/>
      <c r="F53" s="163"/>
      <c r="G53" s="163"/>
      <c r="H53" s="163"/>
      <c r="I53" s="163"/>
      <c r="J53" s="163"/>
      <c r="K53" s="162"/>
      <c r="L53" s="40"/>
    </row>
    <row r="54" spans="2:12" ht="13.5" thickBot="1">
      <c r="B54" s="41">
        <v>1</v>
      </c>
      <c r="C54" s="78">
        <v>2</v>
      </c>
      <c r="D54" s="223">
        <v>3</v>
      </c>
      <c r="E54" s="223"/>
      <c r="F54" s="223"/>
      <c r="G54" s="223"/>
      <c r="H54" s="223"/>
      <c r="I54" s="79" t="s">
        <v>2</v>
      </c>
      <c r="J54" s="79" t="s">
        <v>25</v>
      </c>
      <c r="K54" s="80" t="s">
        <v>26</v>
      </c>
      <c r="L54" s="46"/>
    </row>
    <row r="55" spans="2:11" ht="12.75">
      <c r="B55" s="47" t="s">
        <v>5</v>
      </c>
      <c r="C55" s="48" t="s">
        <v>7</v>
      </c>
      <c r="D55" s="182" t="s">
        <v>17</v>
      </c>
      <c r="E55" s="183"/>
      <c r="F55" s="183"/>
      <c r="G55" s="183"/>
      <c r="H55" s="184"/>
      <c r="I55" s="81">
        <v>139341927.81</v>
      </c>
      <c r="J55" s="81">
        <v>71526674.23</v>
      </c>
      <c r="K55" s="51">
        <v>67815253.58</v>
      </c>
    </row>
    <row r="56" spans="2:11" ht="12.75" customHeight="1">
      <c r="B56" s="52" t="s">
        <v>4</v>
      </c>
      <c r="C56" s="53"/>
      <c r="D56" s="173"/>
      <c r="E56" s="174"/>
      <c r="F56" s="174"/>
      <c r="G56" s="174"/>
      <c r="H56" s="175"/>
      <c r="I56" s="82"/>
      <c r="J56" s="83"/>
      <c r="K56" s="84"/>
    </row>
    <row r="57" spans="2:21" s="63" customFormat="1" ht="12.75">
      <c r="B57" s="9" t="s">
        <v>75</v>
      </c>
      <c r="C57" s="85" t="s">
        <v>7</v>
      </c>
      <c r="D57" s="6" t="s">
        <v>9</v>
      </c>
      <c r="E57" s="7" t="s">
        <v>76</v>
      </c>
      <c r="F57" s="7" t="s">
        <v>77</v>
      </c>
      <c r="G57" s="7" t="s">
        <v>78</v>
      </c>
      <c r="H57" s="8"/>
      <c r="I57" s="10">
        <v>20000</v>
      </c>
      <c r="J57" s="11">
        <v>0</v>
      </c>
      <c r="K57" s="86">
        <f aca="true" t="shared" si="2" ref="K57:K88">IF(IF(I57="",0,I57)=0,0,(IF(I57&gt;0,IF(J57&gt;I57,0,I57-J57),IF(J57&gt;I57,I57-J57,0))))</f>
        <v>20000</v>
      </c>
      <c r="L57" s="87"/>
      <c r="M57" s="61" t="str">
        <f aca="true" t="shared" si="3" ref="M57:M88">IF(D57="","000",D57)&amp;IF(E57="","0000",E57)&amp;IF(F57="","0000000000",F57)&amp;IF(G57="","000",G57)&amp;H57</f>
        <v>70001034100011000244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79</v>
      </c>
      <c r="C58" s="85" t="s">
        <v>7</v>
      </c>
      <c r="D58" s="6" t="s">
        <v>9</v>
      </c>
      <c r="E58" s="7" t="s">
        <v>80</v>
      </c>
      <c r="F58" s="7" t="s">
        <v>81</v>
      </c>
      <c r="G58" s="7" t="s">
        <v>82</v>
      </c>
      <c r="H58" s="8"/>
      <c r="I58" s="10">
        <v>275900</v>
      </c>
      <c r="J58" s="11">
        <v>68975</v>
      </c>
      <c r="K58" s="86">
        <f t="shared" si="2"/>
        <v>206925</v>
      </c>
      <c r="L58" s="87"/>
      <c r="M58" s="61" t="str">
        <f t="shared" si="3"/>
        <v>70001048100002000540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83</v>
      </c>
      <c r="F59" s="7" t="s">
        <v>84</v>
      </c>
      <c r="G59" s="7" t="s">
        <v>78</v>
      </c>
      <c r="H59" s="8"/>
      <c r="I59" s="10">
        <v>98000</v>
      </c>
      <c r="J59" s="11">
        <v>0</v>
      </c>
      <c r="K59" s="86">
        <f t="shared" si="2"/>
        <v>98000</v>
      </c>
      <c r="L59" s="87"/>
      <c r="M59" s="61" t="str">
        <f t="shared" si="3"/>
        <v>70001118100004000244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75</v>
      </c>
      <c r="C60" s="85" t="s">
        <v>7</v>
      </c>
      <c r="D60" s="6" t="s">
        <v>9</v>
      </c>
      <c r="E60" s="7" t="s">
        <v>85</v>
      </c>
      <c r="F60" s="7" t="s">
        <v>86</v>
      </c>
      <c r="G60" s="7" t="s">
        <v>78</v>
      </c>
      <c r="H60" s="8"/>
      <c r="I60" s="10">
        <v>72000</v>
      </c>
      <c r="J60" s="11">
        <v>0</v>
      </c>
      <c r="K60" s="86">
        <f t="shared" si="2"/>
        <v>72000</v>
      </c>
      <c r="L60" s="87"/>
      <c r="M60" s="61" t="str">
        <f t="shared" si="3"/>
        <v>70001134100014000244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75</v>
      </c>
      <c r="C61" s="85" t="s">
        <v>7</v>
      </c>
      <c r="D61" s="6" t="s">
        <v>9</v>
      </c>
      <c r="E61" s="7" t="s">
        <v>85</v>
      </c>
      <c r="F61" s="7" t="s">
        <v>87</v>
      </c>
      <c r="G61" s="7" t="s">
        <v>78</v>
      </c>
      <c r="H61" s="8"/>
      <c r="I61" s="10">
        <v>260110.44</v>
      </c>
      <c r="J61" s="11">
        <v>15402</v>
      </c>
      <c r="K61" s="86">
        <f t="shared" si="2"/>
        <v>244708.44</v>
      </c>
      <c r="L61" s="87"/>
      <c r="M61" s="61" t="str">
        <f t="shared" si="3"/>
        <v>70001134100099999244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88</v>
      </c>
      <c r="C62" s="85" t="s">
        <v>7</v>
      </c>
      <c r="D62" s="6" t="s">
        <v>9</v>
      </c>
      <c r="E62" s="7" t="s">
        <v>85</v>
      </c>
      <c r="F62" s="7" t="s">
        <v>87</v>
      </c>
      <c r="G62" s="7" t="s">
        <v>89</v>
      </c>
      <c r="H62" s="8"/>
      <c r="I62" s="10">
        <v>29404</v>
      </c>
      <c r="J62" s="11">
        <v>7351</v>
      </c>
      <c r="K62" s="86">
        <f t="shared" si="2"/>
        <v>22053</v>
      </c>
      <c r="L62" s="87"/>
      <c r="M62" s="61" t="str">
        <f t="shared" si="3"/>
        <v>70001134100099999853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45">
      <c r="B63" s="9" t="s">
        <v>90</v>
      </c>
      <c r="C63" s="85" t="s">
        <v>7</v>
      </c>
      <c r="D63" s="6" t="s">
        <v>9</v>
      </c>
      <c r="E63" s="7" t="s">
        <v>85</v>
      </c>
      <c r="F63" s="7" t="s">
        <v>91</v>
      </c>
      <c r="G63" s="7" t="s">
        <v>92</v>
      </c>
      <c r="H63" s="8"/>
      <c r="I63" s="10">
        <v>67000</v>
      </c>
      <c r="J63" s="11">
        <v>0</v>
      </c>
      <c r="K63" s="86">
        <f t="shared" si="2"/>
        <v>67000</v>
      </c>
      <c r="L63" s="87"/>
      <c r="M63" s="61" t="str">
        <f t="shared" si="3"/>
        <v>70001138100006000813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75</v>
      </c>
      <c r="C64" s="85" t="s">
        <v>7</v>
      </c>
      <c r="D64" s="6" t="s">
        <v>9</v>
      </c>
      <c r="E64" s="7" t="s">
        <v>93</v>
      </c>
      <c r="F64" s="7" t="s">
        <v>94</v>
      </c>
      <c r="G64" s="7" t="s">
        <v>78</v>
      </c>
      <c r="H64" s="8"/>
      <c r="I64" s="10">
        <v>210200</v>
      </c>
      <c r="J64" s="11">
        <v>0</v>
      </c>
      <c r="K64" s="86">
        <f t="shared" si="2"/>
        <v>210200</v>
      </c>
      <c r="L64" s="87"/>
      <c r="M64" s="61" t="str">
        <f t="shared" si="3"/>
        <v>70003104200099999244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95</v>
      </c>
      <c r="C65" s="85" t="s">
        <v>7</v>
      </c>
      <c r="D65" s="6" t="s">
        <v>9</v>
      </c>
      <c r="E65" s="7" t="s">
        <v>93</v>
      </c>
      <c r="F65" s="7" t="s">
        <v>94</v>
      </c>
      <c r="G65" s="7" t="s">
        <v>96</v>
      </c>
      <c r="H65" s="8"/>
      <c r="I65" s="10">
        <v>30000</v>
      </c>
      <c r="J65" s="11">
        <v>0</v>
      </c>
      <c r="K65" s="86">
        <f t="shared" si="2"/>
        <v>30000</v>
      </c>
      <c r="L65" s="87"/>
      <c r="M65" s="61" t="str">
        <f t="shared" si="3"/>
        <v>70003104200099999360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75</v>
      </c>
      <c r="C66" s="85" t="s">
        <v>7</v>
      </c>
      <c r="D66" s="6" t="s">
        <v>9</v>
      </c>
      <c r="E66" s="7" t="s">
        <v>97</v>
      </c>
      <c r="F66" s="7" t="s">
        <v>98</v>
      </c>
      <c r="G66" s="7" t="s">
        <v>78</v>
      </c>
      <c r="H66" s="8"/>
      <c r="I66" s="10">
        <v>214000</v>
      </c>
      <c r="J66" s="11">
        <v>30000.1</v>
      </c>
      <c r="K66" s="86">
        <f t="shared" si="2"/>
        <v>183999.9</v>
      </c>
      <c r="L66" s="87"/>
      <c r="M66" s="61" t="str">
        <f t="shared" si="3"/>
        <v>70003145300099999244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95</v>
      </c>
      <c r="C67" s="85" t="s">
        <v>7</v>
      </c>
      <c r="D67" s="6" t="s">
        <v>9</v>
      </c>
      <c r="E67" s="7" t="s">
        <v>97</v>
      </c>
      <c r="F67" s="7" t="s">
        <v>99</v>
      </c>
      <c r="G67" s="7" t="s">
        <v>96</v>
      </c>
      <c r="H67" s="8"/>
      <c r="I67" s="10">
        <v>876000</v>
      </c>
      <c r="J67" s="11">
        <v>0</v>
      </c>
      <c r="K67" s="86">
        <f t="shared" si="2"/>
        <v>876000</v>
      </c>
      <c r="L67" s="87"/>
      <c r="M67" s="61" t="str">
        <f t="shared" si="3"/>
        <v>70003145500061920360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100</v>
      </c>
      <c r="F68" s="7" t="s">
        <v>101</v>
      </c>
      <c r="G68" s="7" t="s">
        <v>78</v>
      </c>
      <c r="H68" s="8"/>
      <c r="I68" s="10">
        <v>2363000</v>
      </c>
      <c r="J68" s="11">
        <v>0</v>
      </c>
      <c r="K68" s="86">
        <f t="shared" si="2"/>
        <v>2363000</v>
      </c>
      <c r="L68" s="87"/>
      <c r="M68" s="61" t="str">
        <f t="shared" si="3"/>
        <v>70004094300071520244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75</v>
      </c>
      <c r="C69" s="85" t="s">
        <v>7</v>
      </c>
      <c r="D69" s="6" t="s">
        <v>9</v>
      </c>
      <c r="E69" s="7" t="s">
        <v>100</v>
      </c>
      <c r="F69" s="7" t="s">
        <v>102</v>
      </c>
      <c r="G69" s="7" t="s">
        <v>78</v>
      </c>
      <c r="H69" s="8"/>
      <c r="I69" s="10">
        <v>11251500</v>
      </c>
      <c r="J69" s="11">
        <v>0</v>
      </c>
      <c r="K69" s="86">
        <f t="shared" si="2"/>
        <v>11251500</v>
      </c>
      <c r="L69" s="87"/>
      <c r="M69" s="61" t="str">
        <f t="shared" si="3"/>
        <v>70004094300071540244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100</v>
      </c>
      <c r="F70" s="7" t="s">
        <v>103</v>
      </c>
      <c r="G70" s="7" t="s">
        <v>78</v>
      </c>
      <c r="H70" s="8"/>
      <c r="I70" s="10">
        <v>2299272.39</v>
      </c>
      <c r="J70" s="11">
        <v>1297247</v>
      </c>
      <c r="K70" s="86">
        <f t="shared" si="2"/>
        <v>1002025.39</v>
      </c>
      <c r="L70" s="87"/>
      <c r="M70" s="61" t="str">
        <f t="shared" si="3"/>
        <v>70004094300099999244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100</v>
      </c>
      <c r="F71" s="7" t="s">
        <v>104</v>
      </c>
      <c r="G71" s="7" t="s">
        <v>78</v>
      </c>
      <c r="H71" s="8"/>
      <c r="I71" s="10">
        <v>190000</v>
      </c>
      <c r="J71" s="11">
        <v>0</v>
      </c>
      <c r="K71" s="86">
        <f t="shared" si="2"/>
        <v>190000</v>
      </c>
      <c r="L71" s="87"/>
      <c r="M71" s="61" t="str">
        <f t="shared" si="3"/>
        <v>700040943000S1520244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100</v>
      </c>
      <c r="F72" s="7" t="s">
        <v>105</v>
      </c>
      <c r="G72" s="7" t="s">
        <v>78</v>
      </c>
      <c r="H72" s="8"/>
      <c r="I72" s="10">
        <v>175000</v>
      </c>
      <c r="J72" s="11">
        <v>0</v>
      </c>
      <c r="K72" s="86">
        <f t="shared" si="2"/>
        <v>175000</v>
      </c>
      <c r="L72" s="87"/>
      <c r="M72" s="61" t="str">
        <f t="shared" si="3"/>
        <v>700040943001S1540244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106</v>
      </c>
      <c r="F73" s="7" t="s">
        <v>107</v>
      </c>
      <c r="G73" s="7" t="s">
        <v>78</v>
      </c>
      <c r="H73" s="8"/>
      <c r="I73" s="10">
        <v>344000</v>
      </c>
      <c r="J73" s="11">
        <v>82908.34</v>
      </c>
      <c r="K73" s="86">
        <f t="shared" si="2"/>
        <v>261091.66</v>
      </c>
      <c r="L73" s="87"/>
      <c r="M73" s="61" t="str">
        <f t="shared" si="3"/>
        <v>70004124500099999244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106</v>
      </c>
      <c r="F74" s="7" t="s">
        <v>108</v>
      </c>
      <c r="G74" s="7" t="s">
        <v>78</v>
      </c>
      <c r="H74" s="8"/>
      <c r="I74" s="10">
        <v>650000</v>
      </c>
      <c r="J74" s="11">
        <v>0</v>
      </c>
      <c r="K74" s="86">
        <f t="shared" si="2"/>
        <v>650000</v>
      </c>
      <c r="L74" s="87"/>
      <c r="M74" s="61" t="str">
        <f t="shared" si="3"/>
        <v>70004125100099999244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109</v>
      </c>
      <c r="F75" s="7" t="s">
        <v>107</v>
      </c>
      <c r="G75" s="7" t="s">
        <v>78</v>
      </c>
      <c r="H75" s="8"/>
      <c r="I75" s="10">
        <v>330000</v>
      </c>
      <c r="J75" s="11">
        <v>17910.7</v>
      </c>
      <c r="K75" s="86">
        <f t="shared" si="2"/>
        <v>312089.3</v>
      </c>
      <c r="L75" s="87"/>
      <c r="M75" s="61" t="str">
        <f t="shared" si="3"/>
        <v>70005014500099999244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33.75">
      <c r="B76" s="9" t="s">
        <v>110</v>
      </c>
      <c r="C76" s="85" t="s">
        <v>7</v>
      </c>
      <c r="D76" s="6" t="s">
        <v>9</v>
      </c>
      <c r="E76" s="7" t="s">
        <v>109</v>
      </c>
      <c r="F76" s="7" t="s">
        <v>107</v>
      </c>
      <c r="G76" s="7" t="s">
        <v>111</v>
      </c>
      <c r="H76" s="8"/>
      <c r="I76" s="10">
        <v>1000000</v>
      </c>
      <c r="J76" s="11">
        <v>0</v>
      </c>
      <c r="K76" s="86">
        <f t="shared" si="2"/>
        <v>1000000</v>
      </c>
      <c r="L76" s="87"/>
      <c r="M76" s="61" t="str">
        <f t="shared" si="3"/>
        <v>70005014500099999412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22.5">
      <c r="B77" s="9" t="s">
        <v>112</v>
      </c>
      <c r="C77" s="85" t="s">
        <v>7</v>
      </c>
      <c r="D77" s="6" t="s">
        <v>9</v>
      </c>
      <c r="E77" s="7" t="s">
        <v>109</v>
      </c>
      <c r="F77" s="7" t="s">
        <v>113</v>
      </c>
      <c r="G77" s="7" t="s">
        <v>114</v>
      </c>
      <c r="H77" s="8"/>
      <c r="I77" s="10">
        <v>670000</v>
      </c>
      <c r="J77" s="11">
        <v>0</v>
      </c>
      <c r="K77" s="86">
        <f t="shared" si="2"/>
        <v>670000</v>
      </c>
      <c r="L77" s="87"/>
      <c r="M77" s="61" t="str">
        <f t="shared" si="3"/>
        <v>70005014610099999243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12.75">
      <c r="B78" s="9" t="s">
        <v>75</v>
      </c>
      <c r="C78" s="85" t="s">
        <v>7</v>
      </c>
      <c r="D78" s="6" t="s">
        <v>9</v>
      </c>
      <c r="E78" s="7" t="s">
        <v>109</v>
      </c>
      <c r="F78" s="7" t="s">
        <v>113</v>
      </c>
      <c r="G78" s="7" t="s">
        <v>78</v>
      </c>
      <c r="H78" s="8"/>
      <c r="I78" s="10">
        <v>424000</v>
      </c>
      <c r="J78" s="11">
        <v>69745.6</v>
      </c>
      <c r="K78" s="86">
        <f t="shared" si="2"/>
        <v>354254.4</v>
      </c>
      <c r="L78" s="87"/>
      <c r="M78" s="61" t="str">
        <f t="shared" si="3"/>
        <v>70005014610099999244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12.75">
      <c r="B79" s="9" t="s">
        <v>75</v>
      </c>
      <c r="C79" s="85" t="s">
        <v>7</v>
      </c>
      <c r="D79" s="6" t="s">
        <v>9</v>
      </c>
      <c r="E79" s="7" t="s">
        <v>109</v>
      </c>
      <c r="F79" s="7" t="s">
        <v>115</v>
      </c>
      <c r="G79" s="7" t="s">
        <v>78</v>
      </c>
      <c r="H79" s="8"/>
      <c r="I79" s="10">
        <v>10000</v>
      </c>
      <c r="J79" s="11">
        <v>0</v>
      </c>
      <c r="K79" s="86">
        <f t="shared" si="2"/>
        <v>10000</v>
      </c>
      <c r="L79" s="87"/>
      <c r="M79" s="61" t="str">
        <f t="shared" si="3"/>
        <v>70005015200099999244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45">
      <c r="B80" s="9" t="s">
        <v>116</v>
      </c>
      <c r="C80" s="85" t="s">
        <v>7</v>
      </c>
      <c r="D80" s="6" t="s">
        <v>9</v>
      </c>
      <c r="E80" s="7" t="s">
        <v>117</v>
      </c>
      <c r="F80" s="7" t="s">
        <v>118</v>
      </c>
      <c r="G80" s="7" t="s">
        <v>119</v>
      </c>
      <c r="H80" s="8"/>
      <c r="I80" s="10">
        <v>1500000</v>
      </c>
      <c r="J80" s="11">
        <v>331419.56</v>
      </c>
      <c r="K80" s="86">
        <f t="shared" si="2"/>
        <v>1168580.44</v>
      </c>
      <c r="L80" s="87"/>
      <c r="M80" s="61" t="str">
        <f t="shared" si="3"/>
        <v>70005024620013000811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33.75">
      <c r="B81" s="9" t="s">
        <v>120</v>
      </c>
      <c r="C81" s="85" t="s">
        <v>7</v>
      </c>
      <c r="D81" s="6" t="s">
        <v>9</v>
      </c>
      <c r="E81" s="7" t="s">
        <v>117</v>
      </c>
      <c r="F81" s="7" t="s">
        <v>121</v>
      </c>
      <c r="G81" s="7" t="s">
        <v>122</v>
      </c>
      <c r="H81" s="8"/>
      <c r="I81" s="10">
        <v>563910.68</v>
      </c>
      <c r="J81" s="11">
        <v>0</v>
      </c>
      <c r="K81" s="86">
        <f t="shared" si="2"/>
        <v>563910.68</v>
      </c>
      <c r="L81" s="87"/>
      <c r="M81" s="61" t="str">
        <f t="shared" si="3"/>
        <v>70005024620072370414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12.75">
      <c r="B82" s="9" t="s">
        <v>75</v>
      </c>
      <c r="C82" s="85" t="s">
        <v>7</v>
      </c>
      <c r="D82" s="6" t="s">
        <v>9</v>
      </c>
      <c r="E82" s="7" t="s">
        <v>117</v>
      </c>
      <c r="F82" s="7" t="s">
        <v>123</v>
      </c>
      <c r="G82" s="7" t="s">
        <v>78</v>
      </c>
      <c r="H82" s="8"/>
      <c r="I82" s="10">
        <v>175000</v>
      </c>
      <c r="J82" s="11">
        <v>0</v>
      </c>
      <c r="K82" s="86">
        <f t="shared" si="2"/>
        <v>175000</v>
      </c>
      <c r="L82" s="87"/>
      <c r="M82" s="61" t="str">
        <f t="shared" si="3"/>
        <v>70005024620099999244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120</v>
      </c>
      <c r="C83" s="85" t="s">
        <v>7</v>
      </c>
      <c r="D83" s="6" t="s">
        <v>9</v>
      </c>
      <c r="E83" s="7" t="s">
        <v>117</v>
      </c>
      <c r="F83" s="7" t="s">
        <v>124</v>
      </c>
      <c r="G83" s="7" t="s">
        <v>122</v>
      </c>
      <c r="H83" s="8"/>
      <c r="I83" s="10">
        <v>272718</v>
      </c>
      <c r="J83" s="11">
        <v>0</v>
      </c>
      <c r="K83" s="86">
        <f t="shared" si="2"/>
        <v>272718</v>
      </c>
      <c r="L83" s="87"/>
      <c r="M83" s="61" t="str">
        <f t="shared" si="3"/>
        <v>700050246200S2370414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33.75">
      <c r="B84" s="9" t="s">
        <v>120</v>
      </c>
      <c r="C84" s="85" t="s">
        <v>7</v>
      </c>
      <c r="D84" s="6" t="s">
        <v>9</v>
      </c>
      <c r="E84" s="7" t="s">
        <v>117</v>
      </c>
      <c r="F84" s="7" t="s">
        <v>125</v>
      </c>
      <c r="G84" s="7" t="s">
        <v>122</v>
      </c>
      <c r="H84" s="8"/>
      <c r="I84" s="10">
        <v>97728220</v>
      </c>
      <c r="J84" s="11">
        <v>67906595</v>
      </c>
      <c r="K84" s="86">
        <f t="shared" si="2"/>
        <v>29821625</v>
      </c>
      <c r="L84" s="87"/>
      <c r="M84" s="61" t="str">
        <f t="shared" si="3"/>
        <v>7000502462F552430414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12.75">
      <c r="B85" s="9" t="s">
        <v>75</v>
      </c>
      <c r="C85" s="85" t="s">
        <v>7</v>
      </c>
      <c r="D85" s="6" t="s">
        <v>9</v>
      </c>
      <c r="E85" s="7" t="s">
        <v>126</v>
      </c>
      <c r="F85" s="7" t="s">
        <v>87</v>
      </c>
      <c r="G85" s="7" t="s">
        <v>78</v>
      </c>
      <c r="H85" s="8"/>
      <c r="I85" s="10">
        <v>65700</v>
      </c>
      <c r="J85" s="11">
        <v>0</v>
      </c>
      <c r="K85" s="86">
        <f t="shared" si="2"/>
        <v>65700</v>
      </c>
      <c r="L85" s="87"/>
      <c r="M85" s="61" t="str">
        <f t="shared" si="3"/>
        <v>70005034100099999244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75</v>
      </c>
      <c r="C86" s="85" t="s">
        <v>7</v>
      </c>
      <c r="D86" s="6" t="s">
        <v>9</v>
      </c>
      <c r="E86" s="7" t="s">
        <v>126</v>
      </c>
      <c r="F86" s="7" t="s">
        <v>127</v>
      </c>
      <c r="G86" s="7" t="s">
        <v>78</v>
      </c>
      <c r="H86" s="8"/>
      <c r="I86" s="10">
        <v>100000</v>
      </c>
      <c r="J86" s="11">
        <v>0</v>
      </c>
      <c r="K86" s="86">
        <f t="shared" si="2"/>
        <v>100000</v>
      </c>
      <c r="L86" s="87"/>
      <c r="M86" s="61" t="str">
        <f t="shared" si="3"/>
        <v>700050341000S2090244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126</v>
      </c>
      <c r="F87" s="7" t="s">
        <v>128</v>
      </c>
      <c r="G87" s="7" t="s">
        <v>78</v>
      </c>
      <c r="H87" s="8"/>
      <c r="I87" s="10">
        <v>325000</v>
      </c>
      <c r="J87" s="11">
        <v>0</v>
      </c>
      <c r="K87" s="86">
        <f t="shared" si="2"/>
        <v>325000</v>
      </c>
      <c r="L87" s="87"/>
      <c r="M87" s="61" t="str">
        <f t="shared" si="3"/>
        <v>70005034400099999244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126</v>
      </c>
      <c r="F88" s="7" t="s">
        <v>129</v>
      </c>
      <c r="G88" s="7" t="s">
        <v>78</v>
      </c>
      <c r="H88" s="8"/>
      <c r="I88" s="10">
        <v>890616</v>
      </c>
      <c r="J88" s="11">
        <v>0</v>
      </c>
      <c r="K88" s="86">
        <f t="shared" si="2"/>
        <v>890616</v>
      </c>
      <c r="L88" s="87"/>
      <c r="M88" s="61" t="str">
        <f t="shared" si="3"/>
        <v>7000503440F255550244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126</v>
      </c>
      <c r="F89" s="7" t="s">
        <v>107</v>
      </c>
      <c r="G89" s="7" t="s">
        <v>78</v>
      </c>
      <c r="H89" s="8"/>
      <c r="I89" s="10">
        <v>300000</v>
      </c>
      <c r="J89" s="11">
        <v>0</v>
      </c>
      <c r="K89" s="86">
        <f aca="true" t="shared" si="4" ref="K89:K120">IF(IF(I89="",0,I89)=0,0,(IF(I89&gt;0,IF(J89&gt;I89,0,I89-J89),IF(J89&gt;I89,I89-J89,0))))</f>
        <v>300000</v>
      </c>
      <c r="L89" s="87"/>
      <c r="M89" s="61" t="str">
        <f aca="true" t="shared" si="5" ref="M89:M108">IF(D89="","000",D89)&amp;IF(E89="","0000",E89)&amp;IF(F89="","0000000000",F89)&amp;IF(G89="","000",G89)&amp;H89</f>
        <v>70005034500099999244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126</v>
      </c>
      <c r="F90" s="7" t="s">
        <v>130</v>
      </c>
      <c r="G90" s="7" t="s">
        <v>78</v>
      </c>
      <c r="H90" s="8"/>
      <c r="I90" s="10">
        <v>400000</v>
      </c>
      <c r="J90" s="11">
        <v>3368</v>
      </c>
      <c r="K90" s="86">
        <f t="shared" si="4"/>
        <v>396632</v>
      </c>
      <c r="L90" s="87"/>
      <c r="M90" s="61" t="str">
        <f t="shared" si="5"/>
        <v>70005034710099999244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131</v>
      </c>
      <c r="C91" s="85" t="s">
        <v>7</v>
      </c>
      <c r="D91" s="6" t="s">
        <v>9</v>
      </c>
      <c r="E91" s="7" t="s">
        <v>126</v>
      </c>
      <c r="F91" s="7" t="s">
        <v>130</v>
      </c>
      <c r="G91" s="7" t="s">
        <v>132</v>
      </c>
      <c r="H91" s="8"/>
      <c r="I91" s="10">
        <v>4500000</v>
      </c>
      <c r="J91" s="11">
        <v>1579449.31</v>
      </c>
      <c r="K91" s="86">
        <f t="shared" si="4"/>
        <v>2920550.69</v>
      </c>
      <c r="L91" s="87"/>
      <c r="M91" s="61" t="str">
        <f t="shared" si="5"/>
        <v>70005034710099999247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126</v>
      </c>
      <c r="F92" s="7" t="s">
        <v>133</v>
      </c>
      <c r="G92" s="7" t="s">
        <v>78</v>
      </c>
      <c r="H92" s="8"/>
      <c r="I92" s="10">
        <v>150000</v>
      </c>
      <c r="J92" s="11">
        <v>0</v>
      </c>
      <c r="K92" s="86">
        <f t="shared" si="4"/>
        <v>150000</v>
      </c>
      <c r="L92" s="87"/>
      <c r="M92" s="61" t="str">
        <f t="shared" si="5"/>
        <v>70005034720099999244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126</v>
      </c>
      <c r="F93" s="7" t="s">
        <v>134</v>
      </c>
      <c r="G93" s="7" t="s">
        <v>78</v>
      </c>
      <c r="H93" s="8"/>
      <c r="I93" s="10">
        <v>100000</v>
      </c>
      <c r="J93" s="11">
        <v>0</v>
      </c>
      <c r="K93" s="86">
        <f t="shared" si="4"/>
        <v>100000</v>
      </c>
      <c r="L93" s="87"/>
      <c r="M93" s="61" t="str">
        <f t="shared" si="5"/>
        <v>70005034730099999244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75</v>
      </c>
      <c r="C94" s="85" t="s">
        <v>7</v>
      </c>
      <c r="D94" s="6" t="s">
        <v>9</v>
      </c>
      <c r="E94" s="7" t="s">
        <v>126</v>
      </c>
      <c r="F94" s="7" t="s">
        <v>135</v>
      </c>
      <c r="G94" s="7" t="s">
        <v>78</v>
      </c>
      <c r="H94" s="8"/>
      <c r="I94" s="10">
        <v>640710</v>
      </c>
      <c r="J94" s="11">
        <v>0</v>
      </c>
      <c r="K94" s="86">
        <f t="shared" si="4"/>
        <v>640710</v>
      </c>
      <c r="L94" s="87"/>
      <c r="M94" s="61" t="str">
        <f t="shared" si="5"/>
        <v>700050347300L2990244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126</v>
      </c>
      <c r="F95" s="7" t="s">
        <v>136</v>
      </c>
      <c r="G95" s="7" t="s">
        <v>78</v>
      </c>
      <c r="H95" s="8"/>
      <c r="I95" s="10">
        <v>1202186.5</v>
      </c>
      <c r="J95" s="11">
        <v>0</v>
      </c>
      <c r="K95" s="86">
        <f t="shared" si="4"/>
        <v>1202186.5</v>
      </c>
      <c r="L95" s="87"/>
      <c r="M95" s="61" t="str">
        <f t="shared" si="5"/>
        <v>70005034740076170244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126</v>
      </c>
      <c r="F96" s="7" t="s">
        <v>137</v>
      </c>
      <c r="G96" s="7" t="s">
        <v>78</v>
      </c>
      <c r="H96" s="8"/>
      <c r="I96" s="10">
        <v>2168400</v>
      </c>
      <c r="J96" s="11">
        <v>84588.32</v>
      </c>
      <c r="K96" s="86">
        <f t="shared" si="4"/>
        <v>2083811.68</v>
      </c>
      <c r="L96" s="87"/>
      <c r="M96" s="61" t="str">
        <f t="shared" si="5"/>
        <v>70005034740099999244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126</v>
      </c>
      <c r="F97" s="7" t="s">
        <v>138</v>
      </c>
      <c r="G97" s="7" t="s">
        <v>78</v>
      </c>
      <c r="H97" s="8"/>
      <c r="I97" s="10">
        <v>1000000</v>
      </c>
      <c r="J97" s="11">
        <v>0</v>
      </c>
      <c r="K97" s="86">
        <f t="shared" si="4"/>
        <v>1000000</v>
      </c>
      <c r="L97" s="87"/>
      <c r="M97" s="61" t="str">
        <f t="shared" si="5"/>
        <v>70005034750076100244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126</v>
      </c>
      <c r="F98" s="7" t="s">
        <v>139</v>
      </c>
      <c r="G98" s="7" t="s">
        <v>78</v>
      </c>
      <c r="H98" s="8"/>
      <c r="I98" s="10">
        <v>1000000</v>
      </c>
      <c r="J98" s="11">
        <v>0</v>
      </c>
      <c r="K98" s="86">
        <f t="shared" si="4"/>
        <v>1000000</v>
      </c>
      <c r="L98" s="87"/>
      <c r="M98" s="61" t="str">
        <f t="shared" si="5"/>
        <v>700050347500S6100244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126</v>
      </c>
      <c r="F99" s="7" t="s">
        <v>140</v>
      </c>
      <c r="G99" s="7" t="s">
        <v>78</v>
      </c>
      <c r="H99" s="8"/>
      <c r="I99" s="10">
        <v>274000</v>
      </c>
      <c r="J99" s="11">
        <v>0</v>
      </c>
      <c r="K99" s="86">
        <f t="shared" si="4"/>
        <v>274000</v>
      </c>
      <c r="L99" s="87"/>
      <c r="M99" s="61" t="str">
        <f t="shared" si="5"/>
        <v>70005035400099999244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33.75">
      <c r="B100" s="9" t="s">
        <v>120</v>
      </c>
      <c r="C100" s="85" t="s">
        <v>7</v>
      </c>
      <c r="D100" s="6" t="s">
        <v>9</v>
      </c>
      <c r="E100" s="7" t="s">
        <v>126</v>
      </c>
      <c r="F100" s="7" t="s">
        <v>140</v>
      </c>
      <c r="G100" s="7" t="s">
        <v>122</v>
      </c>
      <c r="H100" s="8"/>
      <c r="I100" s="10">
        <v>1714000</v>
      </c>
      <c r="J100" s="11">
        <v>0</v>
      </c>
      <c r="K100" s="86">
        <f t="shared" si="4"/>
        <v>1714000</v>
      </c>
      <c r="L100" s="87"/>
      <c r="M100" s="61" t="str">
        <f t="shared" si="5"/>
        <v>70005035400099999414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141</v>
      </c>
      <c r="F101" s="7" t="s">
        <v>107</v>
      </c>
      <c r="G101" s="7" t="s">
        <v>78</v>
      </c>
      <c r="H101" s="8"/>
      <c r="I101" s="10">
        <v>160000</v>
      </c>
      <c r="J101" s="11">
        <v>0</v>
      </c>
      <c r="K101" s="86">
        <f t="shared" si="4"/>
        <v>160000</v>
      </c>
      <c r="L101" s="87"/>
      <c r="M101" s="61" t="str">
        <f t="shared" si="5"/>
        <v>70005054500099999244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141</v>
      </c>
      <c r="F102" s="7" t="s">
        <v>142</v>
      </c>
      <c r="G102" s="7" t="s">
        <v>78</v>
      </c>
      <c r="H102" s="8"/>
      <c r="I102" s="10">
        <v>1100000</v>
      </c>
      <c r="J102" s="11">
        <v>0</v>
      </c>
      <c r="K102" s="86">
        <f t="shared" si="4"/>
        <v>1100000</v>
      </c>
      <c r="L102" s="87"/>
      <c r="M102" s="61" t="str">
        <f t="shared" si="5"/>
        <v>70005054620016000244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141</v>
      </c>
      <c r="F103" s="7" t="s">
        <v>123</v>
      </c>
      <c r="G103" s="7" t="s">
        <v>78</v>
      </c>
      <c r="H103" s="8"/>
      <c r="I103" s="10">
        <v>450000</v>
      </c>
      <c r="J103" s="11">
        <v>0</v>
      </c>
      <c r="K103" s="86">
        <f t="shared" si="4"/>
        <v>450000</v>
      </c>
      <c r="L103" s="87"/>
      <c r="M103" s="61" t="str">
        <f t="shared" si="5"/>
        <v>70005054620099999244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143</v>
      </c>
      <c r="F104" s="7" t="s">
        <v>144</v>
      </c>
      <c r="G104" s="7" t="s">
        <v>78</v>
      </c>
      <c r="H104" s="8"/>
      <c r="I104" s="10">
        <v>20000</v>
      </c>
      <c r="J104" s="11">
        <v>0</v>
      </c>
      <c r="K104" s="86">
        <f t="shared" si="4"/>
        <v>20000</v>
      </c>
      <c r="L104" s="87"/>
      <c r="M104" s="61" t="str">
        <f t="shared" si="5"/>
        <v>70007074810099999244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75</v>
      </c>
      <c r="C105" s="85" t="s">
        <v>7</v>
      </c>
      <c r="D105" s="6" t="s">
        <v>9</v>
      </c>
      <c r="E105" s="7" t="s">
        <v>145</v>
      </c>
      <c r="F105" s="7" t="s">
        <v>146</v>
      </c>
      <c r="G105" s="7" t="s">
        <v>78</v>
      </c>
      <c r="H105" s="8"/>
      <c r="I105" s="10">
        <v>385000</v>
      </c>
      <c r="J105" s="11">
        <v>3900</v>
      </c>
      <c r="K105" s="86">
        <f t="shared" si="4"/>
        <v>381100</v>
      </c>
      <c r="L105" s="87"/>
      <c r="M105" s="61" t="str">
        <f t="shared" si="5"/>
        <v>70008014820099999244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147</v>
      </c>
      <c r="C106" s="85" t="s">
        <v>7</v>
      </c>
      <c r="D106" s="6" t="s">
        <v>9</v>
      </c>
      <c r="E106" s="7" t="s">
        <v>148</v>
      </c>
      <c r="F106" s="7" t="s">
        <v>149</v>
      </c>
      <c r="G106" s="7" t="s">
        <v>150</v>
      </c>
      <c r="H106" s="8"/>
      <c r="I106" s="10">
        <v>156685.8</v>
      </c>
      <c r="J106" s="11">
        <v>26114.3</v>
      </c>
      <c r="K106" s="86">
        <f t="shared" si="4"/>
        <v>130571.5</v>
      </c>
      <c r="L106" s="87"/>
      <c r="M106" s="61" t="str">
        <f t="shared" si="5"/>
        <v>70010014100012000312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9</v>
      </c>
      <c r="E107" s="7" t="s">
        <v>151</v>
      </c>
      <c r="F107" s="7" t="s">
        <v>152</v>
      </c>
      <c r="G107" s="7" t="s">
        <v>78</v>
      </c>
      <c r="H107" s="8"/>
      <c r="I107" s="10">
        <v>105000</v>
      </c>
      <c r="J107" s="11">
        <v>1700</v>
      </c>
      <c r="K107" s="86">
        <f t="shared" si="4"/>
        <v>103300</v>
      </c>
      <c r="L107" s="87"/>
      <c r="M107" s="61" t="str">
        <f t="shared" si="5"/>
        <v>70011024900099999244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64</v>
      </c>
      <c r="E108" s="7" t="s">
        <v>85</v>
      </c>
      <c r="F108" s="7" t="s">
        <v>153</v>
      </c>
      <c r="G108" s="7" t="s">
        <v>78</v>
      </c>
      <c r="H108" s="8"/>
      <c r="I108" s="10">
        <v>35394</v>
      </c>
      <c r="J108" s="11">
        <v>0</v>
      </c>
      <c r="K108" s="86">
        <f t="shared" si="4"/>
        <v>35394</v>
      </c>
      <c r="L108" s="87"/>
      <c r="M108" s="61" t="str">
        <f t="shared" si="5"/>
        <v>79201135020099999244</v>
      </c>
      <c r="N108" s="62"/>
      <c r="O108" s="62"/>
      <c r="P108" s="62"/>
      <c r="Q108" s="62"/>
      <c r="R108" s="62"/>
      <c r="S108" s="62"/>
      <c r="T108" s="62"/>
      <c r="U108" s="62"/>
    </row>
    <row r="109" spans="2:12" ht="0.75" customHeight="1" thickBot="1">
      <c r="B109" s="88"/>
      <c r="C109" s="89"/>
      <c r="D109" s="66"/>
      <c r="E109" s="67"/>
      <c r="F109" s="67"/>
      <c r="G109" s="67"/>
      <c r="H109" s="68"/>
      <c r="I109" s="69"/>
      <c r="J109" s="70"/>
      <c r="K109" s="71"/>
      <c r="L109" s="72"/>
    </row>
    <row r="110" spans="2:12" ht="13.5" thickBot="1">
      <c r="B110" s="90"/>
      <c r="C110" s="90"/>
      <c r="D110" s="27"/>
      <c r="E110" s="27"/>
      <c r="F110" s="27"/>
      <c r="G110" s="27"/>
      <c r="H110" s="27"/>
      <c r="I110" s="91"/>
      <c r="J110" s="91"/>
      <c r="K110" s="91"/>
      <c r="L110" s="92"/>
    </row>
    <row r="111" spans="2:11" ht="28.5" customHeight="1" thickBot="1">
      <c r="B111" s="93" t="s">
        <v>18</v>
      </c>
      <c r="C111" s="94">
        <v>450</v>
      </c>
      <c r="D111" s="176" t="s">
        <v>17</v>
      </c>
      <c r="E111" s="177"/>
      <c r="F111" s="177"/>
      <c r="G111" s="177"/>
      <c r="H111" s="178"/>
      <c r="I111" s="96">
        <f>0-I119</f>
        <v>134308452.67</v>
      </c>
      <c r="J111" s="96">
        <f>J16-J55</f>
        <v>-132803.43</v>
      </c>
      <c r="K111" s="97" t="s">
        <v>17</v>
      </c>
    </row>
    <row r="112" spans="2:11" ht="12.75">
      <c r="B112" s="90"/>
      <c r="C112" s="98"/>
      <c r="D112" s="27"/>
      <c r="E112" s="27"/>
      <c r="F112" s="27"/>
      <c r="G112" s="27"/>
      <c r="H112" s="27"/>
      <c r="I112" s="27"/>
      <c r="J112" s="27"/>
      <c r="K112" s="27"/>
    </row>
    <row r="113" spans="2:12" ht="15">
      <c r="B113" s="194" t="s">
        <v>32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76"/>
    </row>
    <row r="114" spans="2:12" ht="12.75">
      <c r="B114" s="35"/>
      <c r="C114" s="99"/>
      <c r="D114" s="36"/>
      <c r="E114" s="36"/>
      <c r="F114" s="36"/>
      <c r="G114" s="36"/>
      <c r="H114" s="36"/>
      <c r="I114" s="37"/>
      <c r="J114" s="37"/>
      <c r="K114" s="100" t="s">
        <v>27</v>
      </c>
      <c r="L114" s="101"/>
    </row>
    <row r="115" spans="2:12" ht="16.5" customHeight="1">
      <c r="B115" s="193" t="s">
        <v>39</v>
      </c>
      <c r="C115" s="163" t="s">
        <v>40</v>
      </c>
      <c r="D115" s="163" t="s">
        <v>45</v>
      </c>
      <c r="E115" s="163"/>
      <c r="F115" s="163"/>
      <c r="G115" s="163"/>
      <c r="H115" s="163"/>
      <c r="I115" s="163" t="s">
        <v>42</v>
      </c>
      <c r="J115" s="163" t="s">
        <v>23</v>
      </c>
      <c r="K115" s="162" t="s">
        <v>43</v>
      </c>
      <c r="L115" s="40"/>
    </row>
    <row r="116" spans="2:12" ht="16.5" customHeight="1">
      <c r="B116" s="193"/>
      <c r="C116" s="163"/>
      <c r="D116" s="163"/>
      <c r="E116" s="163"/>
      <c r="F116" s="163"/>
      <c r="G116" s="163"/>
      <c r="H116" s="163"/>
      <c r="I116" s="163"/>
      <c r="J116" s="163"/>
      <c r="K116" s="162"/>
      <c r="L116" s="40"/>
    </row>
    <row r="117" spans="2:12" ht="16.5" customHeight="1">
      <c r="B117" s="193"/>
      <c r="C117" s="163"/>
      <c r="D117" s="163"/>
      <c r="E117" s="163"/>
      <c r="F117" s="163"/>
      <c r="G117" s="163"/>
      <c r="H117" s="163"/>
      <c r="I117" s="163"/>
      <c r="J117" s="163"/>
      <c r="K117" s="162"/>
      <c r="L117" s="40"/>
    </row>
    <row r="118" spans="2:12" ht="13.5" thickBot="1">
      <c r="B118" s="41">
        <v>1</v>
      </c>
      <c r="C118" s="78">
        <v>2</v>
      </c>
      <c r="D118" s="223">
        <v>3</v>
      </c>
      <c r="E118" s="223"/>
      <c r="F118" s="223"/>
      <c r="G118" s="223"/>
      <c r="H118" s="223"/>
      <c r="I118" s="79" t="s">
        <v>2</v>
      </c>
      <c r="J118" s="79" t="s">
        <v>25</v>
      </c>
      <c r="K118" s="80" t="s">
        <v>26</v>
      </c>
      <c r="L118" s="46"/>
    </row>
    <row r="119" spans="2:11" ht="12.75" customHeight="1">
      <c r="B119" s="102" t="s">
        <v>33</v>
      </c>
      <c r="C119" s="48" t="s">
        <v>8</v>
      </c>
      <c r="D119" s="182" t="s">
        <v>17</v>
      </c>
      <c r="E119" s="183"/>
      <c r="F119" s="183"/>
      <c r="G119" s="183"/>
      <c r="H119" s="184"/>
      <c r="I119" s="103">
        <f>I121+I125+I129</f>
        <v>-134308452.67</v>
      </c>
      <c r="J119" s="103">
        <f>J121+J125+J129</f>
        <v>132803.43</v>
      </c>
      <c r="K119" s="104">
        <f>K121+K125+K129</f>
        <v>-134441256.1</v>
      </c>
    </row>
    <row r="120" spans="2:11" ht="12.75" customHeight="1">
      <c r="B120" s="105" t="s">
        <v>11</v>
      </c>
      <c r="C120" s="106"/>
      <c r="D120" s="211"/>
      <c r="E120" s="212"/>
      <c r="F120" s="212"/>
      <c r="G120" s="212"/>
      <c r="H120" s="213"/>
      <c r="I120" s="108"/>
      <c r="J120" s="109"/>
      <c r="K120" s="110"/>
    </row>
    <row r="121" spans="2:11" ht="12.75" customHeight="1">
      <c r="B121" s="105" t="s">
        <v>34</v>
      </c>
      <c r="C121" s="111" t="s">
        <v>12</v>
      </c>
      <c r="D121" s="214" t="s">
        <v>17</v>
      </c>
      <c r="E121" s="215"/>
      <c r="F121" s="215"/>
      <c r="G121" s="215"/>
      <c r="H121" s="216"/>
      <c r="I121" s="50">
        <v>0</v>
      </c>
      <c r="J121" s="50">
        <v>0</v>
      </c>
      <c r="K121" s="113">
        <v>0</v>
      </c>
    </row>
    <row r="122" spans="2:11" ht="12.75" customHeight="1">
      <c r="B122" s="105" t="s">
        <v>10</v>
      </c>
      <c r="C122" s="53"/>
      <c r="D122" s="170"/>
      <c r="E122" s="171"/>
      <c r="F122" s="171"/>
      <c r="G122" s="171"/>
      <c r="H122" s="172"/>
      <c r="I122" s="115"/>
      <c r="J122" s="116"/>
      <c r="K122" s="117"/>
    </row>
    <row r="123" spans="2:21" s="63" customFormat="1" ht="12.75">
      <c r="B123" s="146"/>
      <c r="C123" s="147" t="s">
        <v>12</v>
      </c>
      <c r="D123" s="148"/>
      <c r="E123" s="165"/>
      <c r="F123" s="165"/>
      <c r="G123" s="165"/>
      <c r="H123" s="166"/>
      <c r="I123" s="150"/>
      <c r="J123" s="151"/>
      <c r="K123" s="152">
        <f>IF(IF(I123="",0,I123)=0,0,(IF(I123&gt;0,IF(J123&gt;I123,0,I123-J123),IF(J123&gt;I123,I123-J123,0))))</f>
        <v>0</v>
      </c>
      <c r="L123" s="153"/>
      <c r="M123" s="154" t="str">
        <f>IF(D123="","000",D123)&amp;IF(E123="","00000000000000000",E123)</f>
        <v>00000000000000000000</v>
      </c>
      <c r="N123" s="155"/>
      <c r="O123" s="155"/>
      <c r="P123" s="155"/>
      <c r="Q123" s="155"/>
      <c r="R123" s="155"/>
      <c r="S123" s="155"/>
      <c r="T123" s="155"/>
      <c r="U123" s="155"/>
    </row>
    <row r="124" spans="2:12" ht="6" customHeight="1" hidden="1">
      <c r="B124" s="118"/>
      <c r="C124" s="119"/>
      <c r="D124" s="120"/>
      <c r="E124" s="195"/>
      <c r="F124" s="196"/>
      <c r="G124" s="196"/>
      <c r="H124" s="197"/>
      <c r="I124" s="121"/>
      <c r="J124" s="122"/>
      <c r="K124" s="123"/>
      <c r="L124" s="124"/>
    </row>
    <row r="125" spans="2:11" ht="12.75" customHeight="1">
      <c r="B125" s="105" t="s">
        <v>35</v>
      </c>
      <c r="C125" s="53" t="s">
        <v>13</v>
      </c>
      <c r="D125" s="170" t="s">
        <v>17</v>
      </c>
      <c r="E125" s="171"/>
      <c r="F125" s="171"/>
      <c r="G125" s="171"/>
      <c r="H125" s="172"/>
      <c r="I125" s="50">
        <v>0</v>
      </c>
      <c r="J125" s="50">
        <v>0</v>
      </c>
      <c r="K125" s="12">
        <v>0</v>
      </c>
    </row>
    <row r="126" spans="2:11" ht="12.75" customHeight="1">
      <c r="B126" s="105" t="s">
        <v>10</v>
      </c>
      <c r="C126" s="53"/>
      <c r="D126" s="170"/>
      <c r="E126" s="171"/>
      <c r="F126" s="171"/>
      <c r="G126" s="171"/>
      <c r="H126" s="172"/>
      <c r="I126" s="115"/>
      <c r="J126" s="116"/>
      <c r="K126" s="117"/>
    </row>
    <row r="127" spans="2:21" s="63" customFormat="1" ht="12.75">
      <c r="B127" s="146"/>
      <c r="C127" s="147" t="s">
        <v>13</v>
      </c>
      <c r="D127" s="148"/>
      <c r="E127" s="165"/>
      <c r="F127" s="165"/>
      <c r="G127" s="165"/>
      <c r="H127" s="166"/>
      <c r="I127" s="150"/>
      <c r="J127" s="151"/>
      <c r="K127" s="152">
        <f>IF(IF(I127="",0,I127)=0,0,(IF(I127&gt;0,IF(J127&gt;I127,0,I127-J127),IF(J127&gt;I127,I127-J127,0))))</f>
        <v>0</v>
      </c>
      <c r="L127" s="153"/>
      <c r="M127" s="154" t="str">
        <f>IF(D127="","000",D127)&amp;IF(E127="","00000000000000000",E127)</f>
        <v>00000000000000000000</v>
      </c>
      <c r="N127" s="155"/>
      <c r="O127" s="155"/>
      <c r="P127" s="155"/>
      <c r="Q127" s="155"/>
      <c r="R127" s="155"/>
      <c r="S127" s="155"/>
      <c r="T127" s="155"/>
      <c r="U127" s="155"/>
    </row>
    <row r="128" spans="2:12" ht="6" customHeight="1" hidden="1">
      <c r="B128" s="118"/>
      <c r="C128" s="58"/>
      <c r="D128" s="120"/>
      <c r="E128" s="195"/>
      <c r="F128" s="196"/>
      <c r="G128" s="196"/>
      <c r="H128" s="197"/>
      <c r="I128" s="121"/>
      <c r="J128" s="122"/>
      <c r="K128" s="123"/>
      <c r="L128" s="124"/>
    </row>
    <row r="129" spans="2:11" ht="12.75" customHeight="1">
      <c r="B129" s="105" t="s">
        <v>16</v>
      </c>
      <c r="C129" s="53" t="s">
        <v>9</v>
      </c>
      <c r="D129" s="159" t="s">
        <v>53</v>
      </c>
      <c r="E129" s="160"/>
      <c r="F129" s="160"/>
      <c r="G129" s="160"/>
      <c r="H129" s="161"/>
      <c r="I129" s="50">
        <v>-134308452.67</v>
      </c>
      <c r="J129" s="50">
        <v>132803.43</v>
      </c>
      <c r="K129" s="12">
        <f>IF(IF(I129="",0,I129)=0,0,(IF(I129&gt;0,IF(J129&gt;I129,0,I129-J129),IF(J129&gt;I129,I129-J129,0))))</f>
        <v>-134441256.1</v>
      </c>
    </row>
    <row r="130" spans="2:11" ht="22.5">
      <c r="B130" s="105" t="s">
        <v>54</v>
      </c>
      <c r="C130" s="53" t="s">
        <v>9</v>
      </c>
      <c r="D130" s="159" t="s">
        <v>55</v>
      </c>
      <c r="E130" s="160"/>
      <c r="F130" s="160"/>
      <c r="G130" s="160"/>
      <c r="H130" s="161"/>
      <c r="I130" s="50">
        <v>-134308452.67</v>
      </c>
      <c r="J130" s="50">
        <v>132803.43</v>
      </c>
      <c r="K130" s="12">
        <f>IF(IF(I130="",0,I130)=0,0,(IF(I130&gt;0,IF(J130&gt;I130,0,I130-J130),IF(J130&gt;I130,I130-J130,0))))</f>
        <v>-134441256.1</v>
      </c>
    </row>
    <row r="131" spans="2:11" ht="35.25" customHeight="1">
      <c r="B131" s="105" t="s">
        <v>57</v>
      </c>
      <c r="C131" s="53" t="s">
        <v>9</v>
      </c>
      <c r="D131" s="159" t="s">
        <v>56</v>
      </c>
      <c r="E131" s="160"/>
      <c r="F131" s="160"/>
      <c r="G131" s="160"/>
      <c r="H131" s="161"/>
      <c r="I131" s="50">
        <v>0</v>
      </c>
      <c r="J131" s="50">
        <v>0</v>
      </c>
      <c r="K131" s="12">
        <f>IF(IF(I131="",0,I131)=0,0,(IF(I131&gt;0,IF(J131&gt;I131,0,I131-J131),IF(J131&gt;I131,I131-J131,0))))</f>
        <v>0</v>
      </c>
    </row>
    <row r="132" spans="2:13" ht="22.5">
      <c r="B132" s="144" t="s">
        <v>73</v>
      </c>
      <c r="C132" s="126" t="s">
        <v>14</v>
      </c>
      <c r="D132" s="5" t="s">
        <v>74</v>
      </c>
      <c r="E132" s="218" t="s">
        <v>72</v>
      </c>
      <c r="F132" s="218"/>
      <c r="G132" s="218"/>
      <c r="H132" s="219"/>
      <c r="I132" s="1">
        <v>-136825190.24</v>
      </c>
      <c r="J132" s="1">
        <v>0</v>
      </c>
      <c r="K132" s="127" t="s">
        <v>17</v>
      </c>
      <c r="L132" s="128"/>
      <c r="M132" s="129" t="str">
        <f>IF(D132="","000",D132)&amp;IF(E132="","00000000000000000",E132)</f>
        <v>00001050201130000510</v>
      </c>
    </row>
    <row r="133" spans="2:13" ht="22.5">
      <c r="B133" s="144" t="s">
        <v>73</v>
      </c>
      <c r="C133" s="126" t="s">
        <v>14</v>
      </c>
      <c r="D133" s="5" t="s">
        <v>64</v>
      </c>
      <c r="E133" s="218" t="s">
        <v>72</v>
      </c>
      <c r="F133" s="218"/>
      <c r="G133" s="218"/>
      <c r="H133" s="219"/>
      <c r="I133" s="1">
        <v>-124662296.24</v>
      </c>
      <c r="J133" s="1">
        <v>-71511490.68</v>
      </c>
      <c r="K133" s="127" t="s">
        <v>17</v>
      </c>
      <c r="L133" s="128"/>
      <c r="M133" s="129" t="str">
        <f>IF(D133="","000",D133)&amp;IF(E133="","00000000000000000",E133)</f>
        <v>79201050201130000510</v>
      </c>
    </row>
    <row r="134" spans="2:13" ht="22.5">
      <c r="B134" s="144" t="s">
        <v>73</v>
      </c>
      <c r="C134" s="126" t="s">
        <v>14</v>
      </c>
      <c r="D134" s="5" t="s">
        <v>64</v>
      </c>
      <c r="E134" s="218" t="s">
        <v>72</v>
      </c>
      <c r="F134" s="218"/>
      <c r="G134" s="218"/>
      <c r="H134" s="219"/>
      <c r="I134" s="1">
        <v>0</v>
      </c>
      <c r="J134" s="1">
        <v>-2866738.72</v>
      </c>
      <c r="K134" s="127" t="s">
        <v>17</v>
      </c>
      <c r="L134" s="128"/>
      <c r="M134" s="129" t="str">
        <f>IF(D134="","000",D134)&amp;IF(E134="","00000000000000000",E134)</f>
        <v>79201050201130000510</v>
      </c>
    </row>
    <row r="135" spans="2:13" ht="22.5">
      <c r="B135" s="144" t="s">
        <v>70</v>
      </c>
      <c r="C135" s="126" t="s">
        <v>15</v>
      </c>
      <c r="D135" s="5" t="s">
        <v>64</v>
      </c>
      <c r="E135" s="218" t="s">
        <v>71</v>
      </c>
      <c r="F135" s="218"/>
      <c r="G135" s="218"/>
      <c r="H135" s="219"/>
      <c r="I135" s="4">
        <v>127179033.81</v>
      </c>
      <c r="J135" s="4">
        <v>70393344.2</v>
      </c>
      <c r="K135" s="130" t="s">
        <v>17</v>
      </c>
      <c r="L135" s="131"/>
      <c r="M135" s="129" t="str">
        <f>IF(D135="","000",D135)&amp;IF(E135="","00000000000000000",E135)</f>
        <v>79201050201130000610</v>
      </c>
    </row>
    <row r="136" spans="2:13" ht="22.5">
      <c r="B136" s="144" t="s">
        <v>70</v>
      </c>
      <c r="C136" s="126" t="s">
        <v>15</v>
      </c>
      <c r="D136" s="5" t="s">
        <v>64</v>
      </c>
      <c r="E136" s="218" t="s">
        <v>71</v>
      </c>
      <c r="F136" s="218"/>
      <c r="G136" s="218"/>
      <c r="H136" s="219"/>
      <c r="I136" s="4">
        <v>0</v>
      </c>
      <c r="J136" s="4">
        <v>4117688.63</v>
      </c>
      <c r="K136" s="130" t="s">
        <v>17</v>
      </c>
      <c r="L136" s="131"/>
      <c r="M136" s="129" t="str">
        <f>IF(D136="","000",D136)&amp;IF(E136="","00000000000000000",E136)</f>
        <v>79201050201130000610</v>
      </c>
    </row>
    <row r="137" spans="2:12" ht="0.75" customHeight="1" thickBot="1">
      <c r="B137" s="90"/>
      <c r="C137" s="65"/>
      <c r="D137" s="132"/>
      <c r="E137" s="191"/>
      <c r="F137" s="191"/>
      <c r="G137" s="191"/>
      <c r="H137" s="192"/>
      <c r="I137" s="133"/>
      <c r="J137" s="133"/>
      <c r="K137" s="134"/>
      <c r="L137" s="19"/>
    </row>
    <row r="138" spans="2:13" ht="12.75">
      <c r="B138" s="90"/>
      <c r="C138" s="98"/>
      <c r="D138" s="27"/>
      <c r="E138" s="27"/>
      <c r="F138" s="27"/>
      <c r="G138" s="27"/>
      <c r="H138" s="27"/>
      <c r="I138" s="27"/>
      <c r="J138" s="27"/>
      <c r="K138" s="27"/>
      <c r="L138" s="135"/>
      <c r="M138" s="135"/>
    </row>
    <row r="139" spans="2:13" ht="21.75" customHeight="1">
      <c r="B139" s="136" t="s">
        <v>48</v>
      </c>
      <c r="C139" s="157"/>
      <c r="D139" s="157"/>
      <c r="E139" s="157"/>
      <c r="F139" s="98"/>
      <c r="G139" s="98"/>
      <c r="H139" s="27"/>
      <c r="I139" s="137" t="s">
        <v>50</v>
      </c>
      <c r="J139" s="138"/>
      <c r="K139" s="141"/>
      <c r="L139" s="135"/>
      <c r="M139" s="135"/>
    </row>
    <row r="140" spans="2:13" ht="12.75">
      <c r="B140" s="22" t="s">
        <v>46</v>
      </c>
      <c r="C140" s="156" t="s">
        <v>47</v>
      </c>
      <c r="D140" s="156"/>
      <c r="E140" s="156"/>
      <c r="F140" s="98"/>
      <c r="G140" s="98"/>
      <c r="H140" s="27"/>
      <c r="I140" s="27"/>
      <c r="J140" s="139" t="s">
        <v>51</v>
      </c>
      <c r="K140" s="98" t="s">
        <v>47</v>
      </c>
      <c r="L140" s="135"/>
      <c r="M140" s="135"/>
    </row>
    <row r="141" spans="2:13" ht="12.75">
      <c r="B141" s="22"/>
      <c r="C141" s="98"/>
      <c r="D141" s="27"/>
      <c r="E141" s="27"/>
      <c r="F141" s="27"/>
      <c r="G141" s="27"/>
      <c r="H141" s="27"/>
      <c r="I141" s="27"/>
      <c r="J141" s="27"/>
      <c r="K141" s="27"/>
      <c r="L141" s="135"/>
      <c r="M141" s="135"/>
    </row>
    <row r="142" spans="2:13" ht="21.75" customHeight="1">
      <c r="B142" s="22" t="s">
        <v>49</v>
      </c>
      <c r="C142" s="158"/>
      <c r="D142" s="158"/>
      <c r="E142" s="158"/>
      <c r="F142" s="140"/>
      <c r="G142" s="140"/>
      <c r="H142" s="27"/>
      <c r="I142" s="27"/>
      <c r="J142" s="27"/>
      <c r="K142" s="27"/>
      <c r="L142" s="135"/>
      <c r="M142" s="135"/>
    </row>
    <row r="143" spans="2:13" ht="12.75">
      <c r="B143" s="22" t="s">
        <v>46</v>
      </c>
      <c r="C143" s="156" t="s">
        <v>47</v>
      </c>
      <c r="D143" s="156"/>
      <c r="E143" s="156"/>
      <c r="F143" s="98"/>
      <c r="G143" s="98"/>
      <c r="H143" s="27"/>
      <c r="I143" s="27"/>
      <c r="J143" s="27"/>
      <c r="K143" s="27"/>
      <c r="L143" s="135"/>
      <c r="M143" s="135"/>
    </row>
    <row r="144" spans="2:13" ht="12.75">
      <c r="B144" s="22"/>
      <c r="C144" s="98"/>
      <c r="D144" s="27"/>
      <c r="E144" s="27"/>
      <c r="F144" s="27"/>
      <c r="G144" s="27"/>
      <c r="H144" s="27"/>
      <c r="I144" s="27"/>
      <c r="J144" s="27"/>
      <c r="K144" s="27"/>
      <c r="L144" s="135"/>
      <c r="M144" s="135"/>
    </row>
    <row r="145" spans="2:13" ht="12.75">
      <c r="B145" s="22" t="s">
        <v>31</v>
      </c>
      <c r="C145" s="98"/>
      <c r="D145" s="27"/>
      <c r="E145" s="27"/>
      <c r="F145" s="27"/>
      <c r="G145" s="27"/>
      <c r="H145" s="27"/>
      <c r="I145" s="27"/>
      <c r="J145" s="27"/>
      <c r="K145" s="27"/>
      <c r="L145" s="135"/>
      <c r="M145" s="135"/>
    </row>
    <row r="146" spans="2:13" ht="12.75">
      <c r="B146" s="90"/>
      <c r="C146" s="98"/>
      <c r="D146" s="27"/>
      <c r="E146" s="27"/>
      <c r="F146" s="27"/>
      <c r="G146" s="27"/>
      <c r="H146" s="27"/>
      <c r="I146" s="27"/>
      <c r="J146" s="27"/>
      <c r="K146" s="27"/>
      <c r="L146" s="135"/>
      <c r="M146" s="135"/>
    </row>
    <row r="147" spans="12:13" ht="12.75">
      <c r="L147" s="135"/>
      <c r="M147" s="135"/>
    </row>
    <row r="148" spans="12:13" ht="12.75">
      <c r="L148" s="135"/>
      <c r="M148" s="135"/>
    </row>
    <row r="149" spans="12:13" ht="12.75">
      <c r="L149" s="135"/>
      <c r="M149" s="135"/>
    </row>
    <row r="150" spans="12:13" ht="12.75">
      <c r="L150" s="135"/>
      <c r="M150" s="135"/>
    </row>
    <row r="151" spans="12:13" ht="12.75">
      <c r="L151" s="135"/>
      <c r="M151" s="135"/>
    </row>
    <row r="152" spans="12:13" ht="12.75">
      <c r="L152" s="135"/>
      <c r="M152" s="135"/>
    </row>
  </sheetData>
  <sheetProtection/>
  <mergeCells count="87">
    <mergeCell ref="E123:H123"/>
    <mergeCell ref="E132:H132"/>
    <mergeCell ref="E127:H127"/>
    <mergeCell ref="E128:H128"/>
    <mergeCell ref="E137:H137"/>
    <mergeCell ref="E135:H135"/>
    <mergeCell ref="E136:H136"/>
    <mergeCell ref="C143:E143"/>
    <mergeCell ref="D122:H122"/>
    <mergeCell ref="D125:H125"/>
    <mergeCell ref="D126:H126"/>
    <mergeCell ref="C139:E139"/>
    <mergeCell ref="C142:E142"/>
    <mergeCell ref="D129:H129"/>
    <mergeCell ref="D131:H131"/>
    <mergeCell ref="C140:E140"/>
    <mergeCell ref="D130:H130"/>
    <mergeCell ref="D56:H56"/>
    <mergeCell ref="I51:I53"/>
    <mergeCell ref="C51:C53"/>
    <mergeCell ref="B49:K49"/>
    <mergeCell ref="K51:K53"/>
    <mergeCell ref="J115:J117"/>
    <mergeCell ref="D111:H111"/>
    <mergeCell ref="D15:H15"/>
    <mergeCell ref="B10:K10"/>
    <mergeCell ref="K12:K14"/>
    <mergeCell ref="I12:I14"/>
    <mergeCell ref="I115:I117"/>
    <mergeCell ref="D115:H117"/>
    <mergeCell ref="B115:B117"/>
    <mergeCell ref="C115:C117"/>
    <mergeCell ref="D16:H16"/>
    <mergeCell ref="D17:H17"/>
    <mergeCell ref="C12:C14"/>
    <mergeCell ref="J12:J14"/>
    <mergeCell ref="B12:B14"/>
    <mergeCell ref="D12:H14"/>
    <mergeCell ref="K115:K117"/>
    <mergeCell ref="B2:J2"/>
    <mergeCell ref="C6:I6"/>
    <mergeCell ref="C7:I7"/>
    <mergeCell ref="C4:E4"/>
    <mergeCell ref="H4:I4"/>
    <mergeCell ref="E24:H24"/>
    <mergeCell ref="E25:H25"/>
    <mergeCell ref="J51:J53"/>
    <mergeCell ref="B51:B53"/>
    <mergeCell ref="E47:H47"/>
    <mergeCell ref="E124:H124"/>
    <mergeCell ref="D55:H55"/>
    <mergeCell ref="D51:H53"/>
    <mergeCell ref="D118:H118"/>
    <mergeCell ref="D119:H119"/>
    <mergeCell ref="E18:H18"/>
    <mergeCell ref="E19:H19"/>
    <mergeCell ref="E20:H20"/>
    <mergeCell ref="E21:H21"/>
    <mergeCell ref="E22:H22"/>
    <mergeCell ref="E23:H23"/>
    <mergeCell ref="E26:H26"/>
    <mergeCell ref="E27:H27"/>
    <mergeCell ref="E28:H28"/>
    <mergeCell ref="E29:H29"/>
    <mergeCell ref="E133:H133"/>
    <mergeCell ref="E134:H134"/>
    <mergeCell ref="D120:H120"/>
    <mergeCell ref="D121:H121"/>
    <mergeCell ref="D54:H54"/>
    <mergeCell ref="B113:K113"/>
    <mergeCell ref="E34:H34"/>
    <mergeCell ref="E35:H35"/>
    <mergeCell ref="E36:H36"/>
    <mergeCell ref="E37:H37"/>
    <mergeCell ref="E30:H30"/>
    <mergeCell ref="E31:H31"/>
    <mergeCell ref="E32:H32"/>
    <mergeCell ref="E33:H33"/>
    <mergeCell ref="E46:H46"/>
    <mergeCell ref="E42:H42"/>
    <mergeCell ref="E43:H43"/>
    <mergeCell ref="E44:H44"/>
    <mergeCell ref="E45:H45"/>
    <mergeCell ref="E38:H38"/>
    <mergeCell ref="E39:H39"/>
    <mergeCell ref="E40:H40"/>
    <mergeCell ref="E41:H4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7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2023-08-14T09:23:33Z</dcterms:modified>
  <cp:category/>
  <cp:version/>
  <cp:contentType/>
  <cp:contentStatus/>
</cp:coreProperties>
</file>