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 программы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<sst xmlns="http://schemas.openxmlformats.org/spreadsheetml/2006/main" count="59" uniqueCount="44">
  <si>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(тыс. руб.)</t>
  </si>
  <si>
    <t>Всего</t>
  </si>
  <si>
    <t>Внебюджетные источники</t>
  </si>
  <si>
    <t>освоено</t>
  </si>
  <si>
    <t>профинансировано</t>
  </si>
  <si>
    <t>Итого:</t>
  </si>
  <si>
    <t xml:space="preserve">Наименование </t>
  </si>
  <si>
    <t>профинанси-ровано</t>
  </si>
  <si>
    <t>Средства федерального бюджета</t>
  </si>
  <si>
    <t>План на год</t>
  </si>
  <si>
    <t>Подпрограмма"Повышение эффективности бюджетных расходов Шимского городского поселения"</t>
  </si>
  <si>
    <t>Муниципальные программы- всего:</t>
  </si>
  <si>
    <t>Муниципальная программа "Совершенствование  и развитие местного самоуправления  в  Шимском городском поселении"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</si>
  <si>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</si>
  <si>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Муниципальная программа "Развитие системы управления имуществом в Шимском городском поселении"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</si>
  <si>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поселении", в том числе:</t>
  </si>
  <si>
    <t>Подпрограмма "Капитальный ремонт муниципального жилищного фонда Шимского городского поселения"</t>
  </si>
  <si>
    <t>Подпрограмма" Содержание и развитие коммунальной инфраструктуры Шимского городского поселения"</t>
  </si>
  <si>
    <t>Подпрограмма "Организация уличного  освещения на территории  Шимского городского поселения"</t>
  </si>
  <si>
    <t>Подпрограмма"Организация озеленения территории   Шимского городского поселения"</t>
  </si>
  <si>
    <t>Подпрограмма"Организация содержания  воинских  захоронений на территории Шимского городского поселения"</t>
  </si>
  <si>
    <t>Подпрограмма" Проведение прочих  мероприятий по организации благоустройства Шимского городского поселения"</t>
  </si>
  <si>
    <t>Подпрограмма "Развитие молодёжной политики  на территории  Шимского городского поселения"</t>
  </si>
  <si>
    <t>Подпрограмма "Развитие культуры на территории Шимского городского поселения"</t>
  </si>
  <si>
    <t>Муниципальная программа "Развитие физической культуры и спорта в  Шимском городском поселении"</t>
  </si>
  <si>
    <t>Муниципальная программа "Управление муниципальными финансами в Шимском городском поселении",в том числе:</t>
  </si>
  <si>
    <t>Муниципальная программа "Градостроительная политика на территории Шимского городского поселении"</t>
  </si>
  <si>
    <t>Муниципальная программа "Совершенствование  и развитие сети автомобильных  дорог местного значения  Шимского городского  поселения"</t>
  </si>
  <si>
    <t>Муниципальная программа " Развитие единого аппаратно-программного комплекса "Безопасный город" на территории Шимского городского поселении"</t>
  </si>
  <si>
    <t>Подпрограмма" Реализация приоритетного регионального проекта "Народный бюджет"</t>
  </si>
  <si>
    <t xml:space="preserve">Средства областного бюджета  </t>
  </si>
  <si>
    <t>Муниципальная программа "Энергосбережение и повышение энергетической эффективности в Шимском городском поселении"</t>
  </si>
  <si>
    <t>% исполнения муниципальной программы</t>
  </si>
  <si>
    <t>Средства бюджета муниципального района</t>
  </si>
  <si>
    <t>Средства  бюджета городского поселения</t>
  </si>
  <si>
    <t xml:space="preserve"> в  том числе в разрезе бюджетов</t>
  </si>
  <si>
    <t>Муниципальная программа "Организация ритуальных услуг и содержание мест захоронения на территории Шимского городского поселения"</t>
  </si>
  <si>
    <t>Муниципальная программа " Развитие народной дружины на территории Шимского городского поселения"</t>
  </si>
  <si>
    <t>15 мун.программ</t>
  </si>
  <si>
    <t>Муниципальная программа"Развитие и совершенствование благоустройства территории Шимского городского поселения",  в том числе:</t>
  </si>
  <si>
    <t>Муниципальная программа "Развитие молодёжной политики и  культуры на территории  Шимского  городского поселения",  в том числе:</t>
  </si>
  <si>
    <t xml:space="preserve">                          Отчет  о  ходе реализации   муниципальных  программ  Шимского городского  поселения за  2023 год</t>
  </si>
  <si>
    <t>Муниципальная программа" Формирование современной городской среды на территории Шимского городского поселения на 2018-2026годы"</t>
  </si>
  <si>
    <t>19686,2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</si>
</sst>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14" fontId="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 wrapText="1"/>
    </xf>
    <xf numFmtId="188" fontId="8" fillId="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15" fillId="3" borderId="10" xfId="0" applyNumberFormat="1" applyFont="1" applyFill="1" applyBorder="1" applyAlignment="1">
      <alignment/>
    </xf>
    <xf numFmtId="188" fontId="8" fillId="3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8" fontId="19" fillId="0" borderId="10" xfId="0" applyNumberFormat="1" applyFont="1" applyBorder="1" applyAlignment="1">
      <alignment/>
    </xf>
    <xf numFmtId="188" fontId="19" fillId="3" borderId="10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88" fontId="20" fillId="0" borderId="10" xfId="0" applyNumberFormat="1" applyFont="1" applyBorder="1" applyAlignment="1">
      <alignment/>
    </xf>
    <xf numFmtId="188" fontId="20" fillId="3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 vertical="center"/>
    </xf>
    <xf numFmtId="188" fontId="20" fillId="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88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188" fontId="20" fillId="0" borderId="14" xfId="0" applyNumberFormat="1" applyFont="1" applyFill="1" applyBorder="1" applyAlignment="1">
      <alignment/>
    </xf>
    <xf numFmtId="188" fontId="20" fillId="3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188" fontId="20" fillId="0" borderId="15" xfId="0" applyNumberFormat="1" applyFont="1" applyBorder="1" applyAlignment="1">
      <alignment/>
    </xf>
    <xf numFmtId="188" fontId="20" fillId="3" borderId="15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188" fontId="19" fillId="0" borderId="16" xfId="0" applyNumberFormat="1" applyFont="1" applyBorder="1" applyAlignment="1">
      <alignment/>
    </xf>
    <xf numFmtId="188" fontId="19" fillId="3" borderId="16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188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188" fontId="2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88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9" fillId="0" borderId="14" xfId="0" applyNumberFormat="1" applyFont="1" applyBorder="1" applyAlignment="1">
      <alignment/>
    </xf>
    <xf numFmtId="188" fontId="19" fillId="3" borderId="14" xfId="0" applyNumberFormat="1" applyFont="1" applyFill="1" applyBorder="1" applyAlignment="1">
      <alignment/>
    </xf>
    <xf numFmtId="0" fontId="19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88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88" fontId="8" fillId="6" borderId="10" xfId="0" applyNumberFormat="1" applyFont="1" applyFill="1" applyBorder="1" applyAlignment="1">
      <alignment wrapText="1"/>
    </xf>
    <xf numFmtId="188" fontId="15" fillId="6" borderId="10" xfId="0" applyNumberFormat="1" applyFont="1" applyFill="1" applyBorder="1" applyAlignment="1">
      <alignment/>
    </xf>
    <xf numFmtId="188" fontId="8" fillId="6" borderId="10" xfId="0" applyNumberFormat="1" applyFont="1" applyFill="1" applyBorder="1" applyAlignment="1">
      <alignment/>
    </xf>
    <xf numFmtId="188" fontId="19" fillId="6" borderId="10" xfId="0" applyNumberFormat="1" applyFont="1" applyFill="1" applyBorder="1" applyAlignment="1">
      <alignment/>
    </xf>
    <xf numFmtId="188" fontId="20" fillId="6" borderId="10" xfId="0" applyNumberFormat="1" applyFont="1" applyFill="1" applyBorder="1" applyAlignment="1">
      <alignment/>
    </xf>
    <xf numFmtId="188" fontId="20" fillId="6" borderId="10" xfId="0" applyNumberFormat="1" applyFont="1" applyFill="1" applyBorder="1" applyAlignment="1">
      <alignment horizontal="center" vertical="center"/>
    </xf>
    <xf numFmtId="188" fontId="20" fillId="6" borderId="14" xfId="0" applyNumberFormat="1" applyFont="1" applyFill="1" applyBorder="1" applyAlignment="1">
      <alignment/>
    </xf>
    <xf numFmtId="188" fontId="19" fillId="6" borderId="16" xfId="0" applyNumberFormat="1" applyFont="1" applyFill="1" applyBorder="1" applyAlignment="1">
      <alignment/>
    </xf>
    <xf numFmtId="188" fontId="20" fillId="6" borderId="15" xfId="0" applyNumberFormat="1" applyFont="1" applyFill="1" applyBorder="1" applyAlignment="1">
      <alignment/>
    </xf>
    <xf numFmtId="188" fontId="19" fillId="6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88" fontId="8" fillId="6" borderId="20" xfId="0" applyNumberFormat="1" applyFont="1" applyFill="1" applyBorder="1" applyAlignment="1">
      <alignment wrapText="1"/>
    </xf>
    <xf numFmtId="0" fontId="15" fillId="6" borderId="10" xfId="0" applyFont="1" applyFill="1" applyBorder="1" applyAlignment="1">
      <alignment/>
    </xf>
    <xf numFmtId="0" fontId="15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horizontal="left" wrapText="1"/>
    </xf>
    <xf numFmtId="0" fontId="8" fillId="6" borderId="10" xfId="0" applyFont="1" applyFill="1" applyBorder="1" applyAlignment="1">
      <alignment wrapText="1"/>
    </xf>
    <xf numFmtId="0" fontId="19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left" vertical="center" wrapText="1"/>
    </xf>
    <xf numFmtId="188" fontId="19" fillId="6" borderId="10" xfId="0" applyNumberFormat="1" applyFont="1" applyFill="1" applyBorder="1" applyAlignment="1">
      <alignment wrapText="1"/>
    </xf>
    <xf numFmtId="0" fontId="20" fillId="6" borderId="1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188" fontId="19" fillId="6" borderId="21" xfId="0" applyNumberFormat="1" applyFont="1" applyFill="1" applyBorder="1" applyAlignment="1">
      <alignment/>
    </xf>
    <xf numFmtId="2" fontId="20" fillId="6" borderId="15" xfId="0" applyNumberFormat="1" applyFont="1" applyFill="1" applyBorder="1" applyAlignment="1">
      <alignment wrapText="1"/>
    </xf>
    <xf numFmtId="2" fontId="20" fillId="6" borderId="22" xfId="0" applyNumberFormat="1" applyFont="1" applyFill="1" applyBorder="1" applyAlignment="1">
      <alignment wrapText="1"/>
    </xf>
    <xf numFmtId="188" fontId="20" fillId="6" borderId="20" xfId="0" applyNumberFormat="1" applyFont="1" applyFill="1" applyBorder="1" applyAlignment="1">
      <alignment/>
    </xf>
    <xf numFmtId="188" fontId="20" fillId="6" borderId="22" xfId="0" applyNumberFormat="1" applyFont="1" applyFill="1" applyBorder="1" applyAlignment="1">
      <alignment/>
    </xf>
    <xf numFmtId="188" fontId="19" fillId="6" borderId="21" xfId="0" applyNumberFormat="1" applyFont="1" applyFill="1" applyBorder="1" applyAlignment="1">
      <alignment wrapText="1"/>
    </xf>
    <xf numFmtId="188" fontId="20" fillId="6" borderId="15" xfId="0" applyNumberFormat="1" applyFont="1" applyFill="1" applyBorder="1" applyAlignment="1">
      <alignment wrapText="1"/>
    </xf>
    <xf numFmtId="188" fontId="20" fillId="6" borderId="20" xfId="0" applyNumberFormat="1" applyFont="1" applyFill="1" applyBorder="1" applyAlignment="1">
      <alignment wrapText="1"/>
    </xf>
    <xf numFmtId="188" fontId="19" fillId="6" borderId="22" xfId="0" applyNumberFormat="1" applyFont="1" applyFill="1" applyBorder="1" applyAlignment="1">
      <alignment/>
    </xf>
    <xf numFmtId="188" fontId="20" fillId="6" borderId="23" xfId="0" applyNumberFormat="1" applyFont="1" applyFill="1" applyBorder="1" applyAlignment="1">
      <alignment wrapText="1"/>
    </xf>
    <xf numFmtId="188" fontId="19" fillId="6" borderId="20" xfId="0" applyNumberFormat="1" applyFont="1" applyFill="1" applyBorder="1" applyAlignment="1">
      <alignment/>
    </xf>
    <xf numFmtId="188" fontId="19" fillId="6" borderId="20" xfId="0" applyNumberFormat="1" applyFont="1" applyFill="1" applyBorder="1" applyAlignment="1">
      <alignment wrapText="1"/>
    </xf>
    <xf numFmtId="188" fontId="19" fillId="6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88" fontId="8" fillId="13" borderId="10" xfId="0" applyNumberFormat="1" applyFont="1" applyFill="1" applyBorder="1" applyAlignment="1">
      <alignment wrapText="1"/>
    </xf>
    <xf numFmtId="188" fontId="15" fillId="13" borderId="10" xfId="0" applyNumberFormat="1" applyFont="1" applyFill="1" applyBorder="1" applyAlignment="1">
      <alignment/>
    </xf>
    <xf numFmtId="188" fontId="8" fillId="13" borderId="10" xfId="0" applyNumberFormat="1" applyFont="1" applyFill="1" applyBorder="1" applyAlignment="1">
      <alignment/>
    </xf>
    <xf numFmtId="188" fontId="19" fillId="13" borderId="10" xfId="0" applyNumberFormat="1" applyFont="1" applyFill="1" applyBorder="1" applyAlignment="1">
      <alignment/>
    </xf>
    <xf numFmtId="188" fontId="20" fillId="13" borderId="10" xfId="0" applyNumberFormat="1" applyFont="1" applyFill="1" applyBorder="1" applyAlignment="1">
      <alignment/>
    </xf>
    <xf numFmtId="188" fontId="20" fillId="13" borderId="10" xfId="0" applyNumberFormat="1" applyFont="1" applyFill="1" applyBorder="1" applyAlignment="1">
      <alignment horizontal="center" vertical="center"/>
    </xf>
    <xf numFmtId="188" fontId="20" fillId="13" borderId="14" xfId="0" applyNumberFormat="1" applyFont="1" applyFill="1" applyBorder="1" applyAlignment="1">
      <alignment/>
    </xf>
    <xf numFmtId="188" fontId="19" fillId="13" borderId="16" xfId="0" applyNumberFormat="1" applyFont="1" applyFill="1" applyBorder="1" applyAlignment="1">
      <alignment/>
    </xf>
    <xf numFmtId="188" fontId="20" fillId="13" borderId="15" xfId="0" applyNumberFormat="1" applyFont="1" applyFill="1" applyBorder="1" applyAlignment="1">
      <alignment/>
    </xf>
    <xf numFmtId="188" fontId="19" fillId="13" borderId="14" xfId="0" applyNumberFormat="1" applyFont="1" applyFill="1" applyBorder="1" applyAlignment="1">
      <alignment/>
    </xf>
    <xf numFmtId="18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88" fontId="2" fillId="0" borderId="24" xfId="0" applyNumberFormat="1" applyFont="1" applyBorder="1" applyAlignment="1">
      <alignment horizontal="center" vertical="top" wrapText="1"/>
    </xf>
    <xf numFmtId="188" fontId="2" fillId="0" borderId="25" xfId="0" applyNumberFormat="1" applyFont="1" applyBorder="1" applyAlignment="1">
      <alignment horizontal="center" vertical="top" wrapText="1"/>
    </xf>
    <xf numFmtId="188" fontId="2" fillId="0" borderId="2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0" fontId="15" fillId="0" borderId="14" xfId="0" applyFont="1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5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9" fillId="0" borderId="3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tabSelected="1" zoomScale="85" zoomScaleNormal="85" zoomScalePageLayoutView="0" workbookViewId="0" topLeftCell="A1">
      <pane xSplit="1" topLeftCell="B1" activePane="topRight" state="frozen"/>
      <selection pane="topLeft" activeCell="A5" sqref="A5"/>
      <selection pane="topRight" activeCell="T37" sqref="T37"/>
    </sheetView>
  </sheetViews>
  <sheetFormatPr defaultColWidth="9.140625" defaultRowHeight="12.75"/>
  <cols>
    <col min="1" max="1" width="46.00390625" style="0" customWidth="1"/>
    <col min="2" max="2" width="14.00390625" style="0" customWidth="1"/>
    <col min="3" max="3" width="13.57421875" style="0" customWidth="1"/>
    <col min="4" max="4" width="12.57421875" style="0" customWidth="1"/>
    <col min="5" max="5" width="11.57421875" style="0" customWidth="1"/>
    <col min="6" max="6" width="13.28125" style="0" customWidth="1"/>
    <col min="7" max="8" width="11.8515625" style="0" customWidth="1"/>
    <col min="9" max="9" width="13.28125" style="0" customWidth="1"/>
    <col min="10" max="10" width="11.8515625" style="0" customWidth="1"/>
    <col min="11" max="11" width="11.421875" style="0" customWidth="1"/>
    <col min="12" max="12" width="11.57421875" style="0" customWidth="1"/>
    <col min="13" max="13" width="9.8515625" style="0" customWidth="1"/>
    <col min="14" max="14" width="12.28125" style="0" customWidth="1"/>
    <col min="15" max="15" width="13.421875" style="0" customWidth="1"/>
    <col min="16" max="16" width="12.28125" style="0" customWidth="1"/>
    <col min="17" max="17" width="9.00390625" style="0" customWidth="1"/>
    <col min="18" max="18" width="10.421875" style="0" customWidth="1"/>
    <col min="19" max="19" width="8.421875" style="0" customWidth="1"/>
    <col min="20" max="20" width="15.28125" style="0" customWidth="1"/>
    <col min="22" max="22" width="0.13671875" style="0" customWidth="1"/>
    <col min="24" max="24" width="10.7109375" style="0" customWidth="1"/>
  </cols>
  <sheetData>
    <row r="1" ht="12.75" hidden="1"/>
    <row r="2" spans="1:21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85"/>
      <c r="S2" s="185"/>
      <c r="T2" s="185"/>
      <c r="U2" s="185"/>
    </row>
    <row r="3" spans="1:19" s="9" customFormat="1" ht="22.5">
      <c r="A3" s="161" t="s">
        <v>41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20" s="9" customFormat="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1" t="s">
        <v>0</v>
      </c>
    </row>
    <row r="5" spans="1:20" s="9" customFormat="1" ht="18.75">
      <c r="A5" s="182" t="s">
        <v>6</v>
      </c>
      <c r="B5" s="173" t="s">
        <v>1</v>
      </c>
      <c r="C5" s="174"/>
      <c r="D5" s="175"/>
      <c r="E5" s="190" t="s">
        <v>35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2"/>
      <c r="T5" s="179" t="s">
        <v>32</v>
      </c>
    </row>
    <row r="6" spans="1:27" s="9" customFormat="1" ht="34.5" customHeight="1">
      <c r="A6" s="183"/>
      <c r="B6" s="176"/>
      <c r="C6" s="177"/>
      <c r="D6" s="178"/>
      <c r="E6" s="188" t="s">
        <v>8</v>
      </c>
      <c r="F6" s="188"/>
      <c r="G6" s="189"/>
      <c r="H6" s="170" t="s">
        <v>30</v>
      </c>
      <c r="I6" s="186"/>
      <c r="J6" s="187"/>
      <c r="K6" s="170" t="s">
        <v>33</v>
      </c>
      <c r="L6" s="171"/>
      <c r="M6" s="172"/>
      <c r="N6" s="162" t="s">
        <v>34</v>
      </c>
      <c r="O6" s="163"/>
      <c r="P6" s="164"/>
      <c r="Q6" s="170" t="s">
        <v>2</v>
      </c>
      <c r="R6" s="171"/>
      <c r="S6" s="172"/>
      <c r="T6" s="180"/>
      <c r="U6" s="193"/>
      <c r="V6" s="158"/>
      <c r="W6" s="158"/>
      <c r="X6" s="10"/>
      <c r="Y6" s="10"/>
      <c r="Z6" s="10"/>
      <c r="AA6" s="10"/>
    </row>
    <row r="7" spans="1:27" s="9" customFormat="1" ht="44.25" customHeight="1">
      <c r="A7" s="184"/>
      <c r="B7" s="151" t="s">
        <v>9</v>
      </c>
      <c r="C7" s="152" t="s">
        <v>4</v>
      </c>
      <c r="D7" s="152" t="s">
        <v>3</v>
      </c>
      <c r="E7" s="151" t="s">
        <v>9</v>
      </c>
      <c r="F7" s="152" t="s">
        <v>7</v>
      </c>
      <c r="G7" s="152" t="s">
        <v>3</v>
      </c>
      <c r="H7" s="151" t="s">
        <v>9</v>
      </c>
      <c r="I7" s="152" t="s">
        <v>7</v>
      </c>
      <c r="J7" s="152" t="s">
        <v>3</v>
      </c>
      <c r="K7" s="151" t="s">
        <v>9</v>
      </c>
      <c r="L7" s="152" t="s">
        <v>7</v>
      </c>
      <c r="M7" s="152" t="s">
        <v>3</v>
      </c>
      <c r="N7" s="151" t="s">
        <v>9</v>
      </c>
      <c r="O7" s="152" t="s">
        <v>4</v>
      </c>
      <c r="P7" s="139" t="s">
        <v>3</v>
      </c>
      <c r="Q7" s="151" t="s">
        <v>9</v>
      </c>
      <c r="R7" s="152" t="s">
        <v>4</v>
      </c>
      <c r="S7" s="152" t="s">
        <v>3</v>
      </c>
      <c r="T7" s="181"/>
      <c r="U7" s="87"/>
      <c r="V7" s="10"/>
      <c r="W7" s="165"/>
      <c r="X7" s="166"/>
      <c r="Y7" s="10"/>
      <c r="Z7" s="10"/>
      <c r="AA7" s="10"/>
    </row>
    <row r="8" spans="1:27" s="9" customFormat="1" ht="24.75" customHeight="1" thickBot="1">
      <c r="A8" s="82" t="s">
        <v>11</v>
      </c>
      <c r="B8" s="77">
        <f>B9+B14+B18+B20+B22+B30+B33+B39+B42+B43+B44+B46+B47+B48+B49</f>
        <v>149537.4</v>
      </c>
      <c r="C8" s="78">
        <f>C9+C14+C18+C20+C22+C30+C33+C39+C42+C43+C44+C46+C47+C48+C49</f>
        <v>145644.3</v>
      </c>
      <c r="D8" s="78">
        <f>D9+D14+D18+D20+D22+D30+D33+D39+D42+D43+D44+D46+D47+D48+D49</f>
        <v>145644.3</v>
      </c>
      <c r="E8" s="77">
        <v>98966.2</v>
      </c>
      <c r="F8" s="77">
        <v>98966.2</v>
      </c>
      <c r="G8" s="77">
        <v>98966.2</v>
      </c>
      <c r="H8" s="77">
        <v>20250.1</v>
      </c>
      <c r="I8" s="80" t="s">
        <v>43</v>
      </c>
      <c r="J8" s="80" t="s">
        <v>43</v>
      </c>
      <c r="K8" s="79">
        <v>46</v>
      </c>
      <c r="L8" s="79">
        <v>46</v>
      </c>
      <c r="M8" s="79">
        <v>46</v>
      </c>
      <c r="N8" s="77">
        <f>SUM(N9+N14+N18+N20+N22+N30+N33+N39+N42+N43+N44+N46+N47+N48+N49)</f>
        <v>30275.1</v>
      </c>
      <c r="O8" s="77">
        <f>O9+O14+O18+O20+O22+O30+O33+O39+O42+O43+O44+O46+O47+O48+O49</f>
        <v>26945.899999999998</v>
      </c>
      <c r="P8" s="77">
        <f>P9+P14+P18+P20+P22+P30+P33+P39+P42+P43+P44+P46+P47+P48+P49</f>
        <v>26945.899999999998</v>
      </c>
      <c r="Q8" s="77">
        <v>0</v>
      </c>
      <c r="R8" s="79">
        <v>0</v>
      </c>
      <c r="S8" s="79">
        <v>0</v>
      </c>
      <c r="T8" s="140">
        <v>97.4</v>
      </c>
      <c r="U8" s="89"/>
      <c r="V8" s="10"/>
      <c r="W8" s="37"/>
      <c r="X8" s="10"/>
      <c r="Y8" s="10"/>
      <c r="Z8" s="10"/>
      <c r="AA8" s="10"/>
    </row>
    <row r="9" spans="1:27" s="9" customFormat="1" ht="62.25" customHeight="1" thickBot="1">
      <c r="A9" s="84" t="s">
        <v>12</v>
      </c>
      <c r="B9" s="116">
        <v>744.4</v>
      </c>
      <c r="C9" s="29">
        <v>673.1</v>
      </c>
      <c r="D9" s="29">
        <v>673.1</v>
      </c>
      <c r="E9" s="90">
        <f>E11+E12+E13</f>
        <v>0</v>
      </c>
      <c r="F9" s="29">
        <f>F11+F12+F13</f>
        <v>0</v>
      </c>
      <c r="G9" s="29">
        <f>G11+G12+G13</f>
        <v>0</v>
      </c>
      <c r="H9" s="90">
        <v>150</v>
      </c>
      <c r="I9" s="29">
        <v>150</v>
      </c>
      <c r="J9" s="29">
        <v>150</v>
      </c>
      <c r="K9" s="90">
        <v>0</v>
      </c>
      <c r="L9" s="29">
        <v>0</v>
      </c>
      <c r="M9" s="29">
        <v>0</v>
      </c>
      <c r="N9" s="90">
        <v>594.4</v>
      </c>
      <c r="O9" s="141">
        <v>523.1</v>
      </c>
      <c r="P9" s="30">
        <v>523.1</v>
      </c>
      <c r="Q9" s="29">
        <v>0</v>
      </c>
      <c r="R9" s="31">
        <v>0</v>
      </c>
      <c r="S9" s="28">
        <v>0</v>
      </c>
      <c r="T9" s="100">
        <v>90.4</v>
      </c>
      <c r="U9" s="89"/>
      <c r="V9" s="10"/>
      <c r="W9" s="23"/>
      <c r="X9" s="10"/>
      <c r="Y9" s="10"/>
      <c r="Z9" s="10"/>
      <c r="AA9" s="10"/>
    </row>
    <row r="10" spans="1:27" s="9" customFormat="1" ht="13.5" customHeight="1" hidden="1">
      <c r="A10" s="83"/>
      <c r="B10" s="117"/>
      <c r="C10" s="33"/>
      <c r="D10" s="34"/>
      <c r="E10" s="91"/>
      <c r="F10" s="34"/>
      <c r="G10" s="34"/>
      <c r="H10" s="34"/>
      <c r="I10" s="34"/>
      <c r="J10" s="34"/>
      <c r="K10" s="91"/>
      <c r="L10" s="34"/>
      <c r="M10" s="34"/>
      <c r="N10" s="91"/>
      <c r="O10" s="142"/>
      <c r="P10" s="35"/>
      <c r="Q10" s="34"/>
      <c r="R10" s="32"/>
      <c r="S10" s="32"/>
      <c r="T10" s="101"/>
      <c r="U10" s="87"/>
      <c r="V10" s="10"/>
      <c r="W10" s="23"/>
      <c r="X10" s="10"/>
      <c r="Y10" s="10"/>
      <c r="Z10" s="10"/>
      <c r="AA10" s="10"/>
    </row>
    <row r="11" spans="1:27" s="9" customFormat="1" ht="33.75" customHeight="1" hidden="1">
      <c r="A11" s="13"/>
      <c r="B11" s="118"/>
      <c r="C11" s="34"/>
      <c r="D11" s="34"/>
      <c r="E11" s="91"/>
      <c r="F11" s="34"/>
      <c r="G11" s="34"/>
      <c r="H11" s="34"/>
      <c r="I11" s="34"/>
      <c r="J11" s="34"/>
      <c r="K11" s="91"/>
      <c r="L11" s="34"/>
      <c r="M11" s="34"/>
      <c r="N11" s="91"/>
      <c r="O11" s="142"/>
      <c r="P11" s="35"/>
      <c r="Q11" s="34"/>
      <c r="R11" s="32"/>
      <c r="S11" s="32"/>
      <c r="T11" s="101"/>
      <c r="U11" s="87"/>
      <c r="V11" s="10"/>
      <c r="W11" s="23"/>
      <c r="X11" s="10"/>
      <c r="Y11" s="10"/>
      <c r="Z11" s="10"/>
      <c r="AA11" s="10"/>
    </row>
    <row r="12" spans="1:27" s="9" customFormat="1" ht="12" customHeight="1">
      <c r="A12" s="13"/>
      <c r="B12" s="118"/>
      <c r="C12" s="34"/>
      <c r="D12" s="34"/>
      <c r="E12" s="91"/>
      <c r="F12" s="34"/>
      <c r="G12" s="34"/>
      <c r="H12" s="91"/>
      <c r="I12" s="34"/>
      <c r="J12" s="34"/>
      <c r="K12" s="91"/>
      <c r="L12" s="34"/>
      <c r="M12" s="34"/>
      <c r="N12" s="91"/>
      <c r="O12" s="142"/>
      <c r="P12" s="35"/>
      <c r="Q12" s="34"/>
      <c r="R12" s="32"/>
      <c r="S12" s="32"/>
      <c r="T12" s="39"/>
      <c r="U12" s="87"/>
      <c r="V12" s="10"/>
      <c r="W12" s="23"/>
      <c r="X12" s="10"/>
      <c r="Y12" s="10"/>
      <c r="Z12" s="10"/>
      <c r="AA12" s="10"/>
    </row>
    <row r="13" spans="1:27" s="9" customFormat="1" ht="30" customHeight="1" hidden="1">
      <c r="A13" s="14"/>
      <c r="B13" s="119"/>
      <c r="C13" s="34"/>
      <c r="D13" s="34"/>
      <c r="E13" s="91"/>
      <c r="F13" s="34"/>
      <c r="G13" s="34"/>
      <c r="H13" s="91"/>
      <c r="I13" s="34"/>
      <c r="J13" s="34"/>
      <c r="K13" s="91"/>
      <c r="L13" s="34"/>
      <c r="M13" s="34"/>
      <c r="N13" s="91"/>
      <c r="O13" s="142"/>
      <c r="P13" s="35"/>
      <c r="Q13" s="34"/>
      <c r="R13" s="33"/>
      <c r="S13" s="33"/>
      <c r="T13" s="39"/>
      <c r="U13" s="87"/>
      <c r="V13" s="10"/>
      <c r="W13" s="23"/>
      <c r="X13" s="10"/>
      <c r="Y13" s="10"/>
      <c r="Z13" s="10"/>
      <c r="AA13" s="10"/>
    </row>
    <row r="14" spans="1:27" s="9" customFormat="1" ht="71.25" customHeight="1">
      <c r="A14" s="15" t="s">
        <v>13</v>
      </c>
      <c r="B14" s="90">
        <v>228.9</v>
      </c>
      <c r="C14" s="33">
        <v>228.9</v>
      </c>
      <c r="D14" s="33">
        <v>228.9</v>
      </c>
      <c r="E14" s="92">
        <f>E16</f>
        <v>0</v>
      </c>
      <c r="F14" s="33">
        <f>F16</f>
        <v>0</v>
      </c>
      <c r="G14" s="33">
        <f>G16</f>
        <v>0</v>
      </c>
      <c r="H14" s="92">
        <v>0</v>
      </c>
      <c r="I14" s="33">
        <v>0</v>
      </c>
      <c r="J14" s="33">
        <v>0</v>
      </c>
      <c r="K14" s="92">
        <v>0</v>
      </c>
      <c r="L14" s="33">
        <v>0</v>
      </c>
      <c r="M14" s="33">
        <v>0</v>
      </c>
      <c r="N14" s="92">
        <v>228.9</v>
      </c>
      <c r="O14" s="143">
        <v>228.9</v>
      </c>
      <c r="P14" s="36">
        <v>228.9</v>
      </c>
      <c r="Q14" s="33">
        <v>0</v>
      </c>
      <c r="R14" s="28">
        <v>0</v>
      </c>
      <c r="S14" s="28">
        <v>0</v>
      </c>
      <c r="T14" s="100">
        <v>100</v>
      </c>
      <c r="U14" s="153"/>
      <c r="V14" s="10"/>
      <c r="W14" s="23"/>
      <c r="X14" s="10"/>
      <c r="Y14" s="10"/>
      <c r="Z14" s="10"/>
      <c r="AA14" s="10"/>
    </row>
    <row r="15" spans="1:27" s="9" customFormat="1" ht="16.5" customHeight="1" hidden="1">
      <c r="A15" s="13"/>
      <c r="B15" s="118"/>
      <c r="C15" s="34"/>
      <c r="D15" s="34"/>
      <c r="E15" s="91"/>
      <c r="F15" s="34"/>
      <c r="G15" s="34"/>
      <c r="H15" s="91"/>
      <c r="I15" s="34"/>
      <c r="J15" s="34"/>
      <c r="K15" s="91"/>
      <c r="L15" s="34"/>
      <c r="M15" s="34"/>
      <c r="N15" s="92"/>
      <c r="O15" s="143"/>
      <c r="P15" s="36"/>
      <c r="Q15" s="33"/>
      <c r="R15" s="28"/>
      <c r="S15" s="28"/>
      <c r="T15" s="100"/>
      <c r="U15" s="87"/>
      <c r="V15" s="10"/>
      <c r="W15" s="10"/>
      <c r="X15" s="10"/>
      <c r="Y15" s="10"/>
      <c r="Z15" s="10"/>
      <c r="AA15" s="10"/>
    </row>
    <row r="16" spans="1:27" s="9" customFormat="1" ht="12" customHeight="1">
      <c r="A16" s="13"/>
      <c r="B16" s="118"/>
      <c r="C16" s="34"/>
      <c r="D16" s="34"/>
      <c r="E16" s="91"/>
      <c r="F16" s="34"/>
      <c r="G16" s="34"/>
      <c r="H16" s="91"/>
      <c r="I16" s="34"/>
      <c r="J16" s="34"/>
      <c r="K16" s="91"/>
      <c r="L16" s="34"/>
      <c r="M16" s="34"/>
      <c r="N16" s="91"/>
      <c r="O16" s="142"/>
      <c r="P16" s="35"/>
      <c r="Q16" s="34"/>
      <c r="R16" s="32"/>
      <c r="S16" s="32"/>
      <c r="T16" s="40"/>
      <c r="U16" s="87"/>
      <c r="V16" s="10"/>
      <c r="W16" s="10"/>
      <c r="X16" s="10"/>
      <c r="Y16" s="10"/>
      <c r="Z16" s="10"/>
      <c r="AA16" s="10"/>
    </row>
    <row r="17" spans="1:27" s="9" customFormat="1" ht="0.75" customHeight="1" hidden="1">
      <c r="A17" s="13"/>
      <c r="B17" s="118"/>
      <c r="C17" s="34"/>
      <c r="D17" s="34"/>
      <c r="E17" s="91"/>
      <c r="F17" s="34"/>
      <c r="G17" s="34"/>
      <c r="H17" s="91"/>
      <c r="I17" s="34"/>
      <c r="J17" s="34"/>
      <c r="K17" s="91"/>
      <c r="L17" s="34"/>
      <c r="M17" s="34"/>
      <c r="N17" s="91"/>
      <c r="O17" s="142"/>
      <c r="P17" s="35"/>
      <c r="Q17" s="34"/>
      <c r="R17" s="32"/>
      <c r="S17" s="32"/>
      <c r="T17" s="100"/>
      <c r="U17" s="87"/>
      <c r="V17" s="10"/>
      <c r="W17" s="10"/>
      <c r="X17" s="10"/>
      <c r="Y17" s="10"/>
      <c r="Z17" s="10"/>
      <c r="AA17" s="10"/>
    </row>
    <row r="18" spans="1:27" s="9" customFormat="1" ht="56.25" customHeight="1">
      <c r="A18" s="15" t="s">
        <v>27</v>
      </c>
      <c r="B18" s="120">
        <v>21517</v>
      </c>
      <c r="C18" s="33">
        <v>21395.3</v>
      </c>
      <c r="D18" s="33">
        <v>21395.3</v>
      </c>
      <c r="E18" s="92">
        <v>0</v>
      </c>
      <c r="F18" s="33">
        <v>0</v>
      </c>
      <c r="G18" s="33">
        <v>0</v>
      </c>
      <c r="H18" s="92">
        <v>13280.7</v>
      </c>
      <c r="I18" s="33">
        <v>13280.7</v>
      </c>
      <c r="J18" s="33">
        <v>13280.7</v>
      </c>
      <c r="K18" s="92">
        <v>0</v>
      </c>
      <c r="L18" s="33">
        <v>0</v>
      </c>
      <c r="M18" s="33">
        <v>0</v>
      </c>
      <c r="N18" s="92">
        <v>8236.3</v>
      </c>
      <c r="O18" s="143">
        <v>8114.6</v>
      </c>
      <c r="P18" s="36">
        <v>8114.6</v>
      </c>
      <c r="Q18" s="33">
        <v>0</v>
      </c>
      <c r="R18" s="28">
        <v>0</v>
      </c>
      <c r="S18" s="28">
        <v>0</v>
      </c>
      <c r="T18" s="102">
        <v>99.4</v>
      </c>
      <c r="U18" s="89"/>
      <c r="V18" s="10"/>
      <c r="W18" s="10"/>
      <c r="X18" s="10"/>
      <c r="Y18" s="10"/>
      <c r="Z18" s="10"/>
      <c r="AA18" s="10"/>
    </row>
    <row r="19" spans="1:27" s="9" customFormat="1" ht="13.5" customHeight="1">
      <c r="A19" s="16"/>
      <c r="B19" s="120"/>
      <c r="C19" s="33"/>
      <c r="D19" s="33"/>
      <c r="E19" s="92"/>
      <c r="F19" s="33"/>
      <c r="G19" s="33"/>
      <c r="H19" s="92"/>
      <c r="I19" s="33"/>
      <c r="J19" s="33"/>
      <c r="K19" s="92"/>
      <c r="L19" s="33"/>
      <c r="M19" s="33"/>
      <c r="N19" s="92"/>
      <c r="O19" s="143"/>
      <c r="P19" s="36"/>
      <c r="Q19" s="33"/>
      <c r="R19" s="32"/>
      <c r="S19" s="32"/>
      <c r="T19" s="100"/>
      <c r="U19" s="87"/>
      <c r="V19" s="10"/>
      <c r="W19" s="10"/>
      <c r="X19" s="10"/>
      <c r="Y19" s="10"/>
      <c r="Z19" s="10"/>
      <c r="AA19" s="10"/>
    </row>
    <row r="20" spans="1:27" s="9" customFormat="1" ht="57" customHeight="1">
      <c r="A20" s="15" t="s">
        <v>42</v>
      </c>
      <c r="B20" s="121">
        <v>1380.1</v>
      </c>
      <c r="C20" s="41">
        <v>1380.1</v>
      </c>
      <c r="D20" s="41">
        <v>1380.1</v>
      </c>
      <c r="E20" s="93">
        <v>691.1</v>
      </c>
      <c r="F20" s="41">
        <v>691.1</v>
      </c>
      <c r="G20" s="41">
        <v>691.1</v>
      </c>
      <c r="H20" s="93">
        <v>21.4</v>
      </c>
      <c r="I20" s="41">
        <v>21.4</v>
      </c>
      <c r="J20" s="41">
        <v>21.4</v>
      </c>
      <c r="K20" s="93">
        <v>0</v>
      </c>
      <c r="L20" s="41">
        <v>0</v>
      </c>
      <c r="M20" s="41">
        <v>0</v>
      </c>
      <c r="N20" s="93">
        <v>667.6</v>
      </c>
      <c r="O20" s="144">
        <v>667.6</v>
      </c>
      <c r="P20" s="42">
        <v>667.6</v>
      </c>
      <c r="Q20" s="43">
        <v>0</v>
      </c>
      <c r="R20" s="44">
        <v>0</v>
      </c>
      <c r="S20" s="44">
        <v>0</v>
      </c>
      <c r="T20" s="103">
        <v>100</v>
      </c>
      <c r="U20" s="153"/>
      <c r="V20" s="10"/>
      <c r="W20" s="10"/>
      <c r="X20" s="10"/>
      <c r="Y20" s="10"/>
      <c r="Z20" s="10"/>
      <c r="AA20" s="10"/>
    </row>
    <row r="21" spans="1:27" s="9" customFormat="1" ht="13.5" customHeight="1">
      <c r="A21" s="17"/>
      <c r="B21" s="122"/>
      <c r="C21" s="45"/>
      <c r="D21" s="45"/>
      <c r="E21" s="94"/>
      <c r="F21" s="45"/>
      <c r="G21" s="45"/>
      <c r="H21" s="94"/>
      <c r="I21" s="45"/>
      <c r="J21" s="45"/>
      <c r="K21" s="94"/>
      <c r="L21" s="45"/>
      <c r="M21" s="45"/>
      <c r="N21" s="94"/>
      <c r="O21" s="145"/>
      <c r="P21" s="46"/>
      <c r="Q21" s="45"/>
      <c r="R21" s="47"/>
      <c r="S21" s="47"/>
      <c r="T21" s="48"/>
      <c r="U21" s="87"/>
      <c r="V21" s="10"/>
      <c r="W21" s="10"/>
      <c r="X21" s="10"/>
      <c r="Y21" s="10"/>
      <c r="Z21" s="10"/>
      <c r="AA21" s="10"/>
    </row>
    <row r="22" spans="1:27" s="9" customFormat="1" ht="46.5" customHeight="1">
      <c r="A22" s="15" t="s">
        <v>14</v>
      </c>
      <c r="B22" s="123">
        <v>1101.1</v>
      </c>
      <c r="C22" s="43">
        <v>914.2</v>
      </c>
      <c r="D22" s="43">
        <v>914.2</v>
      </c>
      <c r="E22" s="93">
        <v>0</v>
      </c>
      <c r="F22" s="41">
        <v>0</v>
      </c>
      <c r="G22" s="41">
        <v>0</v>
      </c>
      <c r="H22" s="93">
        <v>0</v>
      </c>
      <c r="I22" s="41">
        <v>0</v>
      </c>
      <c r="J22" s="41">
        <v>0</v>
      </c>
      <c r="K22" s="93">
        <v>0</v>
      </c>
      <c r="L22" s="41">
        <v>0</v>
      </c>
      <c r="M22" s="41">
        <v>0</v>
      </c>
      <c r="N22" s="93">
        <v>1101.1</v>
      </c>
      <c r="O22" s="144">
        <v>914.2</v>
      </c>
      <c r="P22" s="42">
        <v>914.2</v>
      </c>
      <c r="Q22" s="41">
        <v>0</v>
      </c>
      <c r="R22" s="44">
        <v>0</v>
      </c>
      <c r="S22" s="44">
        <v>0</v>
      </c>
      <c r="T22" s="103">
        <v>83</v>
      </c>
      <c r="U22" s="87"/>
      <c r="V22" s="10"/>
      <c r="W22" s="10"/>
      <c r="X22" s="10"/>
      <c r="Y22" s="10"/>
      <c r="Z22" s="10"/>
      <c r="AA22" s="10"/>
    </row>
    <row r="23" spans="1:27" s="9" customFormat="1" ht="16.5" customHeight="1" hidden="1">
      <c r="A23" s="13"/>
      <c r="B23" s="124"/>
      <c r="C23" s="41"/>
      <c r="D23" s="45"/>
      <c r="E23" s="94"/>
      <c r="F23" s="45"/>
      <c r="G23" s="45"/>
      <c r="H23" s="94"/>
      <c r="I23" s="45"/>
      <c r="J23" s="45"/>
      <c r="K23" s="94"/>
      <c r="L23" s="45"/>
      <c r="M23" s="45"/>
      <c r="N23" s="94"/>
      <c r="O23" s="145"/>
      <c r="P23" s="46"/>
      <c r="Q23" s="45"/>
      <c r="R23" s="47"/>
      <c r="S23" s="47"/>
      <c r="T23" s="104"/>
      <c r="U23" s="87"/>
      <c r="V23" s="10"/>
      <c r="W23" s="10"/>
      <c r="X23" s="10"/>
      <c r="Y23" s="10"/>
      <c r="Z23" s="10"/>
      <c r="AA23" s="10"/>
    </row>
    <row r="24" spans="1:27" s="9" customFormat="1" ht="62.25" customHeight="1" hidden="1">
      <c r="A24" s="17"/>
      <c r="B24" s="122"/>
      <c r="C24" s="45"/>
      <c r="D24" s="45"/>
      <c r="E24" s="94"/>
      <c r="F24" s="45"/>
      <c r="G24" s="45"/>
      <c r="H24" s="94"/>
      <c r="I24" s="45"/>
      <c r="J24" s="45"/>
      <c r="K24" s="94"/>
      <c r="L24" s="45"/>
      <c r="M24" s="45"/>
      <c r="N24" s="94"/>
      <c r="O24" s="145"/>
      <c r="P24" s="46"/>
      <c r="Q24" s="45"/>
      <c r="R24" s="47"/>
      <c r="S24" s="47"/>
      <c r="T24" s="49"/>
      <c r="U24" s="87"/>
      <c r="V24" s="10"/>
      <c r="W24" s="10"/>
      <c r="X24" s="10"/>
      <c r="Y24" s="10"/>
      <c r="Z24" s="10"/>
      <c r="AA24" s="10"/>
    </row>
    <row r="25" spans="1:27" s="12" customFormat="1" ht="34.5" customHeight="1" hidden="1">
      <c r="A25" s="17"/>
      <c r="B25" s="122"/>
      <c r="C25" s="50"/>
      <c r="D25" s="50"/>
      <c r="E25" s="95"/>
      <c r="F25" s="50"/>
      <c r="G25" s="50"/>
      <c r="H25" s="95"/>
      <c r="I25" s="50"/>
      <c r="J25" s="50"/>
      <c r="K25" s="95"/>
      <c r="L25" s="50"/>
      <c r="M25" s="50"/>
      <c r="N25" s="95"/>
      <c r="O25" s="146"/>
      <c r="P25" s="51"/>
      <c r="Q25" s="50"/>
      <c r="R25" s="52"/>
      <c r="S25" s="52"/>
      <c r="T25" s="49"/>
      <c r="U25" s="88"/>
      <c r="V25" s="11"/>
      <c r="W25" s="11"/>
      <c r="X25" s="11"/>
      <c r="Y25" s="11"/>
      <c r="Z25" s="11"/>
      <c r="AA25" s="11"/>
    </row>
    <row r="26" spans="1:27" s="9" customFormat="1" ht="29.25" customHeight="1" hidden="1">
      <c r="A26" s="13"/>
      <c r="B26" s="124"/>
      <c r="C26" s="45"/>
      <c r="D26" s="45"/>
      <c r="E26" s="94"/>
      <c r="F26" s="45"/>
      <c r="G26" s="45"/>
      <c r="H26" s="94"/>
      <c r="I26" s="45"/>
      <c r="J26" s="45"/>
      <c r="K26" s="94"/>
      <c r="L26" s="45"/>
      <c r="M26" s="45"/>
      <c r="N26" s="94"/>
      <c r="O26" s="145"/>
      <c r="P26" s="46"/>
      <c r="Q26" s="45"/>
      <c r="R26" s="47"/>
      <c r="S26" s="47"/>
      <c r="T26" s="105"/>
      <c r="U26" s="87"/>
      <c r="V26" s="10"/>
      <c r="W26" s="10"/>
      <c r="X26" s="10"/>
      <c r="Y26" s="10"/>
      <c r="Z26" s="10"/>
      <c r="AA26" s="10"/>
    </row>
    <row r="27" spans="1:27" s="9" customFormat="1" ht="24.75" customHeight="1" hidden="1">
      <c r="A27" s="13"/>
      <c r="B27" s="124"/>
      <c r="C27" s="45"/>
      <c r="D27" s="45"/>
      <c r="E27" s="94"/>
      <c r="F27" s="45"/>
      <c r="G27" s="45"/>
      <c r="H27" s="94"/>
      <c r="I27" s="45"/>
      <c r="J27" s="45"/>
      <c r="K27" s="94"/>
      <c r="L27" s="45"/>
      <c r="M27" s="45"/>
      <c r="N27" s="94"/>
      <c r="O27" s="145"/>
      <c r="P27" s="46"/>
      <c r="Q27" s="45"/>
      <c r="R27" s="47"/>
      <c r="S27" s="47"/>
      <c r="T27" s="104"/>
      <c r="U27" s="87"/>
      <c r="V27" s="10"/>
      <c r="W27" s="10"/>
      <c r="X27" s="10"/>
      <c r="Y27" s="10"/>
      <c r="Z27" s="10"/>
      <c r="AA27" s="10"/>
    </row>
    <row r="28" spans="1:27" s="9" customFormat="1" ht="5.25" customHeight="1" hidden="1">
      <c r="A28" s="13"/>
      <c r="B28" s="124"/>
      <c r="C28" s="45"/>
      <c r="D28" s="45"/>
      <c r="E28" s="94"/>
      <c r="F28" s="45"/>
      <c r="G28" s="45"/>
      <c r="H28" s="94"/>
      <c r="I28" s="45"/>
      <c r="J28" s="45"/>
      <c r="K28" s="94"/>
      <c r="L28" s="45"/>
      <c r="M28" s="45"/>
      <c r="N28" s="94"/>
      <c r="O28" s="145"/>
      <c r="P28" s="46"/>
      <c r="Q28" s="45"/>
      <c r="R28" s="47"/>
      <c r="S28" s="47"/>
      <c r="T28" s="104"/>
      <c r="U28" s="87"/>
      <c r="V28" s="10"/>
      <c r="W28" s="10"/>
      <c r="X28" s="10"/>
      <c r="Y28" s="10"/>
      <c r="Z28" s="10"/>
      <c r="AA28" s="10"/>
    </row>
    <row r="29" spans="1:27" s="9" customFormat="1" ht="12.75" customHeight="1" thickBot="1">
      <c r="A29" s="76"/>
      <c r="B29" s="125"/>
      <c r="C29" s="67"/>
      <c r="D29" s="67"/>
      <c r="E29" s="96"/>
      <c r="F29" s="67"/>
      <c r="G29" s="67"/>
      <c r="H29" s="96"/>
      <c r="I29" s="67"/>
      <c r="J29" s="67"/>
      <c r="K29" s="96"/>
      <c r="L29" s="67"/>
      <c r="M29" s="67"/>
      <c r="N29" s="96"/>
      <c r="O29" s="147"/>
      <c r="P29" s="59"/>
      <c r="Q29" s="67"/>
      <c r="R29" s="68"/>
      <c r="S29" s="68"/>
      <c r="T29" s="106"/>
      <c r="U29" s="87"/>
      <c r="V29" s="10"/>
      <c r="W29" s="10"/>
      <c r="X29" s="10"/>
      <c r="Y29" s="10"/>
      <c r="Z29" s="10"/>
      <c r="AA29" s="10"/>
    </row>
    <row r="30" spans="1:27" s="9" customFormat="1" ht="62.25" customHeight="1" thickBot="1">
      <c r="A30" s="56" t="s">
        <v>15</v>
      </c>
      <c r="B30" s="126">
        <v>109316.5</v>
      </c>
      <c r="C30" s="64">
        <f>SUM(C31+C32)</f>
        <v>106434.7</v>
      </c>
      <c r="D30" s="64">
        <f>SUM(D31+D32)</f>
        <v>106434.7</v>
      </c>
      <c r="E30" s="97">
        <v>97835.1</v>
      </c>
      <c r="F30" s="64">
        <v>97835.1</v>
      </c>
      <c r="G30" s="64">
        <v>97835.1</v>
      </c>
      <c r="H30" s="97">
        <v>3589.7</v>
      </c>
      <c r="I30" s="64">
        <v>3025.8</v>
      </c>
      <c r="J30" s="64">
        <v>3025.8</v>
      </c>
      <c r="K30" s="97">
        <v>0</v>
      </c>
      <c r="L30" s="64">
        <v>0</v>
      </c>
      <c r="M30" s="64">
        <v>0</v>
      </c>
      <c r="N30" s="97">
        <v>7891.7</v>
      </c>
      <c r="O30" s="148">
        <f>SUM(O31+O32)</f>
        <v>5573.8</v>
      </c>
      <c r="P30" s="65">
        <f>SUM(P31+P32)</f>
        <v>5573.8</v>
      </c>
      <c r="Q30" s="64">
        <v>0</v>
      </c>
      <c r="R30" s="66">
        <v>0</v>
      </c>
      <c r="S30" s="66">
        <v>0</v>
      </c>
      <c r="T30" s="107">
        <v>97.4</v>
      </c>
      <c r="U30" s="87"/>
      <c r="V30" s="10"/>
      <c r="W30" s="167"/>
      <c r="X30" s="168"/>
      <c r="Y30" s="10"/>
      <c r="Z30" s="10"/>
      <c r="AA30" s="10"/>
    </row>
    <row r="31" spans="1:27" s="9" customFormat="1" ht="49.5" customHeight="1" thickBot="1">
      <c r="A31" s="20" t="s">
        <v>16</v>
      </c>
      <c r="B31" s="127">
        <v>1344.2</v>
      </c>
      <c r="C31" s="61">
        <v>1096.5</v>
      </c>
      <c r="D31" s="61">
        <v>1096.5</v>
      </c>
      <c r="E31" s="98">
        <v>0</v>
      </c>
      <c r="F31" s="61">
        <v>0</v>
      </c>
      <c r="G31" s="61">
        <v>0</v>
      </c>
      <c r="H31" s="98">
        <v>0</v>
      </c>
      <c r="I31" s="61">
        <v>0</v>
      </c>
      <c r="J31" s="61">
        <v>0</v>
      </c>
      <c r="K31" s="98">
        <v>0</v>
      </c>
      <c r="L31" s="61">
        <v>0</v>
      </c>
      <c r="M31" s="61">
        <v>0</v>
      </c>
      <c r="N31" s="98">
        <v>1344.2</v>
      </c>
      <c r="O31" s="149">
        <v>1096.5</v>
      </c>
      <c r="P31" s="62">
        <v>1096.5</v>
      </c>
      <c r="Q31" s="61">
        <v>0</v>
      </c>
      <c r="R31" s="63">
        <v>0</v>
      </c>
      <c r="S31" s="63">
        <v>0</v>
      </c>
      <c r="T31" s="108">
        <v>81.6</v>
      </c>
      <c r="U31" s="87"/>
      <c r="V31" s="10"/>
      <c r="W31" s="10"/>
      <c r="X31" s="10"/>
      <c r="Y31" s="10"/>
      <c r="Z31" s="10"/>
      <c r="AA31" s="10"/>
    </row>
    <row r="32" spans="1:27" s="9" customFormat="1" ht="51" customHeight="1" thickBot="1">
      <c r="A32" s="57" t="s">
        <v>17</v>
      </c>
      <c r="B32" s="128">
        <v>107972.3</v>
      </c>
      <c r="C32" s="67">
        <v>105338.2</v>
      </c>
      <c r="D32" s="67">
        <v>105338.2</v>
      </c>
      <c r="E32" s="96">
        <v>97835.1</v>
      </c>
      <c r="F32" s="67">
        <v>97835.1</v>
      </c>
      <c r="G32" s="67">
        <v>97835.1</v>
      </c>
      <c r="H32" s="96">
        <v>3589.7</v>
      </c>
      <c r="I32" s="67">
        <v>3025.8</v>
      </c>
      <c r="J32" s="67">
        <v>3025.8</v>
      </c>
      <c r="K32" s="96">
        <v>0</v>
      </c>
      <c r="L32" s="67">
        <v>0</v>
      </c>
      <c r="M32" s="67">
        <v>0</v>
      </c>
      <c r="N32" s="125">
        <v>6547.5</v>
      </c>
      <c r="O32" s="147">
        <v>4477.3</v>
      </c>
      <c r="P32" s="59">
        <v>4477.3</v>
      </c>
      <c r="Q32" s="67">
        <v>0</v>
      </c>
      <c r="R32" s="68">
        <v>0</v>
      </c>
      <c r="S32" s="68">
        <v>0</v>
      </c>
      <c r="T32" s="109">
        <v>97.6</v>
      </c>
      <c r="U32" s="87"/>
      <c r="V32" s="10"/>
      <c r="W32" s="169"/>
      <c r="X32" s="159"/>
      <c r="Y32" s="10"/>
      <c r="Z32" s="10"/>
      <c r="AA32" s="10"/>
    </row>
    <row r="33" spans="1:23" s="9" customFormat="1" ht="48.75" customHeight="1" thickBot="1">
      <c r="A33" s="81" t="s">
        <v>39</v>
      </c>
      <c r="B33" s="126">
        <v>13554</v>
      </c>
      <c r="C33" s="71">
        <f>SUM(C34+C35+C36+C37+C38)</f>
        <v>12922.6</v>
      </c>
      <c r="D33" s="71">
        <v>12922.6</v>
      </c>
      <c r="E33" s="97">
        <f>E35+E36</f>
        <v>440</v>
      </c>
      <c r="F33" s="71">
        <f>F35+F36</f>
        <v>440</v>
      </c>
      <c r="G33" s="71">
        <f>G35+G36</f>
        <v>440</v>
      </c>
      <c r="H33" s="97">
        <v>3208.3</v>
      </c>
      <c r="I33" s="71">
        <v>3208.3</v>
      </c>
      <c r="J33" s="71">
        <v>3208.3</v>
      </c>
      <c r="K33" s="97">
        <v>0</v>
      </c>
      <c r="L33" s="71">
        <v>0</v>
      </c>
      <c r="M33" s="71">
        <v>0</v>
      </c>
      <c r="N33" s="97">
        <v>9905.7</v>
      </c>
      <c r="O33" s="148">
        <f>SUM(O34+O35+O36+O37+O38)</f>
        <v>9274.300000000001</v>
      </c>
      <c r="P33" s="65">
        <f>SUM(P34+P35+P36+P37+P38)</f>
        <v>9274.300000000001</v>
      </c>
      <c r="Q33" s="71">
        <v>0</v>
      </c>
      <c r="R33" s="72">
        <v>0</v>
      </c>
      <c r="S33" s="72">
        <v>0</v>
      </c>
      <c r="T33" s="110">
        <v>95.3</v>
      </c>
      <c r="U33" s="154"/>
      <c r="W33" s="25"/>
    </row>
    <row r="34" spans="1:23" s="9" customFormat="1" ht="39" customHeight="1" thickBot="1">
      <c r="A34" s="20" t="s">
        <v>18</v>
      </c>
      <c r="B34" s="98">
        <v>5175.7</v>
      </c>
      <c r="C34" s="69">
        <v>5144.3</v>
      </c>
      <c r="D34" s="69">
        <v>5144.3</v>
      </c>
      <c r="E34" s="98">
        <v>0</v>
      </c>
      <c r="F34" s="69">
        <v>0</v>
      </c>
      <c r="G34" s="69">
        <v>0</v>
      </c>
      <c r="H34" s="98">
        <v>0</v>
      </c>
      <c r="I34" s="69">
        <v>0</v>
      </c>
      <c r="J34" s="69">
        <v>0</v>
      </c>
      <c r="K34" s="98">
        <v>0</v>
      </c>
      <c r="L34" s="69">
        <v>0</v>
      </c>
      <c r="M34" s="69">
        <v>0</v>
      </c>
      <c r="N34" s="98">
        <v>5175.7</v>
      </c>
      <c r="O34" s="149">
        <v>5144.3</v>
      </c>
      <c r="P34" s="62">
        <v>5144.3</v>
      </c>
      <c r="Q34" s="69">
        <v>0</v>
      </c>
      <c r="R34" s="70">
        <v>0</v>
      </c>
      <c r="S34" s="70">
        <v>0</v>
      </c>
      <c r="T34" s="111">
        <v>99.4</v>
      </c>
      <c r="U34" s="155"/>
      <c r="W34" s="26"/>
    </row>
    <row r="35" spans="1:23" s="9" customFormat="1" ht="37.5" customHeight="1" thickBot="1">
      <c r="A35" s="57" t="s">
        <v>19</v>
      </c>
      <c r="B35" s="129">
        <v>150</v>
      </c>
      <c r="C35" s="54">
        <v>150</v>
      </c>
      <c r="D35" s="54">
        <v>150</v>
      </c>
      <c r="E35" s="94">
        <v>0</v>
      </c>
      <c r="F35" s="54">
        <v>0</v>
      </c>
      <c r="G35" s="54">
        <v>0</v>
      </c>
      <c r="H35" s="94">
        <v>0</v>
      </c>
      <c r="I35" s="54">
        <v>0</v>
      </c>
      <c r="J35" s="54">
        <v>0</v>
      </c>
      <c r="K35" s="94">
        <v>0</v>
      </c>
      <c r="L35" s="54">
        <v>0</v>
      </c>
      <c r="M35" s="54">
        <v>0</v>
      </c>
      <c r="N35" s="94">
        <v>150</v>
      </c>
      <c r="O35" s="145">
        <v>150</v>
      </c>
      <c r="P35" s="46">
        <v>150</v>
      </c>
      <c r="Q35" s="54">
        <v>0</v>
      </c>
      <c r="R35" s="55">
        <v>0</v>
      </c>
      <c r="S35" s="55">
        <v>0</v>
      </c>
      <c r="T35" s="112">
        <v>100</v>
      </c>
      <c r="U35" s="155"/>
      <c r="W35" s="27"/>
    </row>
    <row r="36" spans="1:23" s="9" customFormat="1" ht="47.25" customHeight="1" thickBot="1">
      <c r="A36" s="20" t="s">
        <v>20</v>
      </c>
      <c r="B36" s="94">
        <v>643.1</v>
      </c>
      <c r="C36" s="54">
        <v>643.1</v>
      </c>
      <c r="D36" s="54">
        <v>643.1</v>
      </c>
      <c r="E36" s="94">
        <v>440</v>
      </c>
      <c r="F36" s="54">
        <v>440</v>
      </c>
      <c r="G36" s="54">
        <v>440</v>
      </c>
      <c r="H36" s="94">
        <v>99.5</v>
      </c>
      <c r="I36" s="54">
        <v>99.5</v>
      </c>
      <c r="J36" s="54">
        <v>99.5</v>
      </c>
      <c r="K36" s="94">
        <v>0</v>
      </c>
      <c r="L36" s="54">
        <v>0</v>
      </c>
      <c r="M36" s="54">
        <v>0</v>
      </c>
      <c r="N36" s="94">
        <v>103.6</v>
      </c>
      <c r="O36" s="145">
        <v>103.6</v>
      </c>
      <c r="P36" s="46">
        <v>103.6</v>
      </c>
      <c r="Q36" s="54">
        <v>0</v>
      </c>
      <c r="R36" s="55">
        <v>0</v>
      </c>
      <c r="S36" s="55">
        <v>0</v>
      </c>
      <c r="T36" s="112">
        <v>100</v>
      </c>
      <c r="U36" s="155"/>
      <c r="W36" s="27"/>
    </row>
    <row r="37" spans="1:23" s="9" customFormat="1" ht="48.75" customHeight="1" thickBot="1">
      <c r="A37" s="57" t="s">
        <v>21</v>
      </c>
      <c r="B37" s="129">
        <v>5585.2</v>
      </c>
      <c r="C37" s="54">
        <v>4985.2</v>
      </c>
      <c r="D37" s="54">
        <v>4985.2</v>
      </c>
      <c r="E37" s="94">
        <v>0</v>
      </c>
      <c r="F37" s="54">
        <v>0</v>
      </c>
      <c r="G37" s="54">
        <v>0</v>
      </c>
      <c r="H37" s="94">
        <v>2108.8</v>
      </c>
      <c r="I37" s="54">
        <v>2108.8</v>
      </c>
      <c r="J37" s="54">
        <v>2108.8</v>
      </c>
      <c r="K37" s="94">
        <v>0</v>
      </c>
      <c r="L37" s="54">
        <v>0</v>
      </c>
      <c r="M37" s="54">
        <v>0</v>
      </c>
      <c r="N37" s="94">
        <v>3476.4</v>
      </c>
      <c r="O37" s="145">
        <v>2876.4</v>
      </c>
      <c r="P37" s="46">
        <v>2876.4</v>
      </c>
      <c r="Q37" s="54">
        <v>0</v>
      </c>
      <c r="R37" s="55">
        <v>0</v>
      </c>
      <c r="S37" s="55">
        <v>0</v>
      </c>
      <c r="T37" s="112">
        <v>89.3</v>
      </c>
      <c r="U37" s="155"/>
      <c r="W37" s="26"/>
    </row>
    <row r="38" spans="1:23" s="9" customFormat="1" ht="39.75" customHeight="1" thickBot="1">
      <c r="A38" s="57" t="s">
        <v>29</v>
      </c>
      <c r="B38" s="130">
        <v>2000</v>
      </c>
      <c r="C38" s="58">
        <v>2000</v>
      </c>
      <c r="D38" s="58">
        <v>2000</v>
      </c>
      <c r="E38" s="96">
        <v>0</v>
      </c>
      <c r="F38" s="58">
        <v>0</v>
      </c>
      <c r="G38" s="58">
        <v>0</v>
      </c>
      <c r="H38" s="96">
        <v>1000</v>
      </c>
      <c r="I38" s="58">
        <v>1000</v>
      </c>
      <c r="J38" s="58">
        <v>1000</v>
      </c>
      <c r="K38" s="96">
        <v>0</v>
      </c>
      <c r="L38" s="58">
        <v>0</v>
      </c>
      <c r="M38" s="58">
        <v>0</v>
      </c>
      <c r="N38" s="96">
        <v>1000</v>
      </c>
      <c r="O38" s="147">
        <v>1000</v>
      </c>
      <c r="P38" s="59">
        <v>1000</v>
      </c>
      <c r="Q38" s="58">
        <v>0</v>
      </c>
      <c r="R38" s="60">
        <v>0</v>
      </c>
      <c r="S38" s="60">
        <v>0</v>
      </c>
      <c r="T38" s="113">
        <v>100</v>
      </c>
      <c r="U38" s="155"/>
      <c r="W38" s="27"/>
    </row>
    <row r="39" spans="1:23" s="9" customFormat="1" ht="64.5" customHeight="1" thickBot="1">
      <c r="A39" s="56" t="s">
        <v>40</v>
      </c>
      <c r="B39" s="131">
        <v>383</v>
      </c>
      <c r="C39" s="64">
        <f>SUM(C40+C41)</f>
        <v>383</v>
      </c>
      <c r="D39" s="64">
        <f>SUM(D40+D41)</f>
        <v>383</v>
      </c>
      <c r="E39" s="97">
        <v>0</v>
      </c>
      <c r="F39" s="64">
        <v>0</v>
      </c>
      <c r="G39" s="64">
        <v>0</v>
      </c>
      <c r="H39" s="97">
        <v>0</v>
      </c>
      <c r="I39" s="64">
        <v>0</v>
      </c>
      <c r="J39" s="64">
        <v>0</v>
      </c>
      <c r="K39" s="97">
        <v>0</v>
      </c>
      <c r="L39" s="64">
        <v>0</v>
      </c>
      <c r="M39" s="64">
        <v>0</v>
      </c>
      <c r="N39" s="97">
        <v>383</v>
      </c>
      <c r="O39" s="148">
        <f>SUM(O40+O41)</f>
        <v>383</v>
      </c>
      <c r="P39" s="65">
        <f>SUM(P40+P41)</f>
        <v>383</v>
      </c>
      <c r="Q39" s="64">
        <v>0</v>
      </c>
      <c r="R39" s="66">
        <v>0</v>
      </c>
      <c r="S39" s="66">
        <v>0</v>
      </c>
      <c r="T39" s="114">
        <v>100</v>
      </c>
      <c r="U39" s="154"/>
      <c r="W39" s="25"/>
    </row>
    <row r="40" spans="1:23" s="9" customFormat="1" ht="36" customHeight="1" thickBot="1">
      <c r="A40" s="20" t="s">
        <v>22</v>
      </c>
      <c r="B40" s="132">
        <v>13</v>
      </c>
      <c r="C40" s="61">
        <v>13</v>
      </c>
      <c r="D40" s="61">
        <v>13</v>
      </c>
      <c r="E40" s="98">
        <v>0</v>
      </c>
      <c r="F40" s="61">
        <v>0</v>
      </c>
      <c r="G40" s="61">
        <v>0</v>
      </c>
      <c r="H40" s="98">
        <v>0</v>
      </c>
      <c r="I40" s="61">
        <v>0</v>
      </c>
      <c r="J40" s="61">
        <v>0</v>
      </c>
      <c r="K40" s="98">
        <v>0</v>
      </c>
      <c r="L40" s="61">
        <v>0</v>
      </c>
      <c r="M40" s="61">
        <v>0</v>
      </c>
      <c r="N40" s="98">
        <v>13</v>
      </c>
      <c r="O40" s="149">
        <v>13</v>
      </c>
      <c r="P40" s="62">
        <v>13</v>
      </c>
      <c r="Q40" s="61">
        <v>0</v>
      </c>
      <c r="R40" s="63">
        <v>0</v>
      </c>
      <c r="S40" s="63">
        <v>0</v>
      </c>
      <c r="T40" s="108">
        <v>100</v>
      </c>
      <c r="U40" s="155"/>
      <c r="W40" s="26"/>
    </row>
    <row r="41" spans="1:23" s="9" customFormat="1" ht="36" customHeight="1" thickBot="1">
      <c r="A41" s="57" t="s">
        <v>23</v>
      </c>
      <c r="B41" s="133">
        <v>370</v>
      </c>
      <c r="C41" s="45">
        <v>370</v>
      </c>
      <c r="D41" s="45">
        <v>370</v>
      </c>
      <c r="E41" s="94">
        <v>0</v>
      </c>
      <c r="F41" s="45">
        <v>0</v>
      </c>
      <c r="G41" s="45">
        <v>0</v>
      </c>
      <c r="H41" s="94">
        <v>0</v>
      </c>
      <c r="I41" s="45">
        <v>0</v>
      </c>
      <c r="J41" s="45">
        <v>0</v>
      </c>
      <c r="K41" s="94">
        <v>0</v>
      </c>
      <c r="L41" s="45">
        <v>0</v>
      </c>
      <c r="M41" s="45">
        <v>0</v>
      </c>
      <c r="N41" s="94">
        <v>370</v>
      </c>
      <c r="O41" s="145">
        <v>370</v>
      </c>
      <c r="P41" s="46">
        <v>370</v>
      </c>
      <c r="Q41" s="45">
        <v>0</v>
      </c>
      <c r="R41" s="47">
        <v>0</v>
      </c>
      <c r="S41" s="47">
        <v>0</v>
      </c>
      <c r="T41" s="104">
        <v>100</v>
      </c>
      <c r="U41" s="155"/>
      <c r="W41" s="26"/>
    </row>
    <row r="42" spans="1:23" s="9" customFormat="1" ht="48.75" customHeight="1" thickBot="1">
      <c r="A42" s="19" t="s">
        <v>24</v>
      </c>
      <c r="B42" s="123">
        <v>18.5</v>
      </c>
      <c r="C42" s="41">
        <v>18.5</v>
      </c>
      <c r="D42" s="41">
        <v>18.5</v>
      </c>
      <c r="E42" s="93">
        <v>0</v>
      </c>
      <c r="F42" s="41">
        <v>0</v>
      </c>
      <c r="G42" s="41">
        <v>0</v>
      </c>
      <c r="H42" s="93">
        <v>0</v>
      </c>
      <c r="I42" s="41">
        <v>0</v>
      </c>
      <c r="J42" s="41">
        <v>0</v>
      </c>
      <c r="K42" s="93">
        <v>0</v>
      </c>
      <c r="L42" s="41">
        <v>0</v>
      </c>
      <c r="M42" s="41">
        <v>0</v>
      </c>
      <c r="N42" s="93">
        <v>18.5</v>
      </c>
      <c r="O42" s="144">
        <v>18.5</v>
      </c>
      <c r="P42" s="42">
        <v>18.5</v>
      </c>
      <c r="Q42" s="41">
        <v>0</v>
      </c>
      <c r="R42" s="44">
        <v>0</v>
      </c>
      <c r="S42" s="44">
        <v>0</v>
      </c>
      <c r="T42" s="103">
        <v>100</v>
      </c>
      <c r="U42" s="25"/>
      <c r="W42" s="25"/>
    </row>
    <row r="43" spans="1:21" s="9" customFormat="1" ht="49.5" customHeight="1" thickBot="1">
      <c r="A43" s="56" t="s">
        <v>31</v>
      </c>
      <c r="B43" s="134">
        <v>0</v>
      </c>
      <c r="C43" s="73">
        <v>0</v>
      </c>
      <c r="D43" s="73">
        <v>0</v>
      </c>
      <c r="E43" s="99">
        <v>0</v>
      </c>
      <c r="F43" s="73">
        <v>0</v>
      </c>
      <c r="G43" s="73">
        <v>0</v>
      </c>
      <c r="H43" s="99">
        <v>0</v>
      </c>
      <c r="I43" s="73">
        <v>0</v>
      </c>
      <c r="J43" s="73">
        <v>0</v>
      </c>
      <c r="K43" s="99">
        <v>0</v>
      </c>
      <c r="L43" s="73">
        <v>0</v>
      </c>
      <c r="M43" s="73">
        <v>0</v>
      </c>
      <c r="N43" s="99">
        <v>0</v>
      </c>
      <c r="O43" s="150">
        <v>0</v>
      </c>
      <c r="P43" s="74">
        <v>0</v>
      </c>
      <c r="Q43" s="73">
        <v>0</v>
      </c>
      <c r="R43" s="75">
        <v>0</v>
      </c>
      <c r="S43" s="75">
        <v>0</v>
      </c>
      <c r="T43" s="115">
        <v>0</v>
      </c>
      <c r="U43" s="26"/>
    </row>
    <row r="44" spans="1:21" s="9" customFormat="1" ht="48" customHeight="1" thickBot="1">
      <c r="A44" s="19" t="s">
        <v>25</v>
      </c>
      <c r="B44" s="131">
        <v>33.1</v>
      </c>
      <c r="C44" s="64">
        <v>33.1</v>
      </c>
      <c r="D44" s="64">
        <v>33.1</v>
      </c>
      <c r="E44" s="97">
        <v>0</v>
      </c>
      <c r="F44" s="64">
        <v>0</v>
      </c>
      <c r="G44" s="64">
        <v>0</v>
      </c>
      <c r="H44" s="97">
        <v>0</v>
      </c>
      <c r="I44" s="64">
        <v>0</v>
      </c>
      <c r="J44" s="64">
        <v>0</v>
      </c>
      <c r="K44" s="97">
        <v>0</v>
      </c>
      <c r="L44" s="64">
        <v>0</v>
      </c>
      <c r="M44" s="64">
        <v>0</v>
      </c>
      <c r="N44" s="97">
        <v>33.1</v>
      </c>
      <c r="O44" s="148">
        <v>33.1</v>
      </c>
      <c r="P44" s="65">
        <v>33.1</v>
      </c>
      <c r="Q44" s="64">
        <v>0</v>
      </c>
      <c r="R44" s="66">
        <v>0</v>
      </c>
      <c r="S44" s="66">
        <v>0</v>
      </c>
      <c r="T44" s="114">
        <v>100</v>
      </c>
      <c r="U44" s="155"/>
    </row>
    <row r="45" spans="1:21" s="9" customFormat="1" ht="51.75" customHeight="1" thickBot="1">
      <c r="A45" s="57" t="s">
        <v>10</v>
      </c>
      <c r="B45" s="135">
        <v>33.1</v>
      </c>
      <c r="C45" s="61">
        <v>33.1</v>
      </c>
      <c r="D45" s="61">
        <v>33.1</v>
      </c>
      <c r="E45" s="98">
        <v>0</v>
      </c>
      <c r="F45" s="61">
        <v>0</v>
      </c>
      <c r="G45" s="61">
        <v>0</v>
      </c>
      <c r="H45" s="98">
        <v>0</v>
      </c>
      <c r="I45" s="61">
        <v>0</v>
      </c>
      <c r="J45" s="61">
        <v>0</v>
      </c>
      <c r="K45" s="98">
        <v>0</v>
      </c>
      <c r="L45" s="61">
        <v>0</v>
      </c>
      <c r="M45" s="61">
        <v>0</v>
      </c>
      <c r="N45" s="98">
        <v>33.1</v>
      </c>
      <c r="O45" s="149">
        <v>33.1</v>
      </c>
      <c r="P45" s="62">
        <v>33.1</v>
      </c>
      <c r="Q45" s="61">
        <v>0</v>
      </c>
      <c r="R45" s="63">
        <v>0</v>
      </c>
      <c r="S45" s="63">
        <v>0</v>
      </c>
      <c r="T45" s="108">
        <v>100</v>
      </c>
      <c r="U45" s="155"/>
    </row>
    <row r="46" spans="1:23" s="9" customFormat="1" ht="61.5" customHeight="1" thickBot="1">
      <c r="A46" s="56" t="s">
        <v>28</v>
      </c>
      <c r="B46" s="136">
        <v>826</v>
      </c>
      <c r="C46" s="41">
        <v>826</v>
      </c>
      <c r="D46" s="41">
        <v>826</v>
      </c>
      <c r="E46" s="93">
        <v>0</v>
      </c>
      <c r="F46" s="41">
        <v>0</v>
      </c>
      <c r="G46" s="41">
        <v>0</v>
      </c>
      <c r="H46" s="93">
        <v>0</v>
      </c>
      <c r="I46" s="41">
        <v>0</v>
      </c>
      <c r="J46" s="41">
        <v>0</v>
      </c>
      <c r="K46" s="93">
        <v>0</v>
      </c>
      <c r="L46" s="41">
        <v>0</v>
      </c>
      <c r="M46" s="41">
        <v>0</v>
      </c>
      <c r="N46" s="93">
        <v>826</v>
      </c>
      <c r="O46" s="144">
        <v>826</v>
      </c>
      <c r="P46" s="42">
        <v>826</v>
      </c>
      <c r="Q46" s="41">
        <v>0</v>
      </c>
      <c r="R46" s="44">
        <v>0</v>
      </c>
      <c r="S46" s="44">
        <v>0</v>
      </c>
      <c r="T46" s="103">
        <v>100</v>
      </c>
      <c r="U46" s="155"/>
      <c r="W46" s="24"/>
    </row>
    <row r="47" spans="1:21" s="9" customFormat="1" ht="48.75" customHeight="1" thickBot="1">
      <c r="A47" s="86" t="s">
        <v>26</v>
      </c>
      <c r="B47" s="137">
        <v>388.8</v>
      </c>
      <c r="C47" s="41">
        <v>388.8</v>
      </c>
      <c r="D47" s="41">
        <v>388.8</v>
      </c>
      <c r="E47" s="93">
        <v>0</v>
      </c>
      <c r="F47" s="41">
        <v>0</v>
      </c>
      <c r="G47" s="41">
        <v>0</v>
      </c>
      <c r="H47" s="93">
        <v>0</v>
      </c>
      <c r="I47" s="41">
        <v>0</v>
      </c>
      <c r="J47" s="41">
        <v>0</v>
      </c>
      <c r="K47" s="93">
        <v>0</v>
      </c>
      <c r="L47" s="41">
        <v>0</v>
      </c>
      <c r="M47" s="41">
        <v>0</v>
      </c>
      <c r="N47" s="93">
        <v>388.8</v>
      </c>
      <c r="O47" s="144">
        <v>388.8</v>
      </c>
      <c r="P47" s="42">
        <v>388.8</v>
      </c>
      <c r="Q47" s="41">
        <v>0</v>
      </c>
      <c r="R47" s="44">
        <v>0</v>
      </c>
      <c r="S47" s="44">
        <v>0</v>
      </c>
      <c r="T47" s="103">
        <v>100</v>
      </c>
      <c r="U47" s="26"/>
    </row>
    <row r="48" spans="1:21" s="9" customFormat="1" ht="62.25" customHeight="1" thickBot="1">
      <c r="A48" s="56" t="s">
        <v>36</v>
      </c>
      <c r="B48" s="137">
        <v>0</v>
      </c>
      <c r="C48" s="41">
        <v>0</v>
      </c>
      <c r="D48" s="41">
        <v>0</v>
      </c>
      <c r="E48" s="93">
        <v>0</v>
      </c>
      <c r="F48" s="41">
        <v>0</v>
      </c>
      <c r="G48" s="41">
        <v>0</v>
      </c>
      <c r="H48" s="93">
        <v>0</v>
      </c>
      <c r="I48" s="41">
        <v>0</v>
      </c>
      <c r="J48" s="41">
        <v>0</v>
      </c>
      <c r="K48" s="93">
        <v>0</v>
      </c>
      <c r="L48" s="41">
        <v>0</v>
      </c>
      <c r="M48" s="41">
        <v>0</v>
      </c>
      <c r="N48" s="93">
        <v>0</v>
      </c>
      <c r="O48" s="144">
        <v>0</v>
      </c>
      <c r="P48" s="42">
        <v>0</v>
      </c>
      <c r="Q48" s="41">
        <v>0</v>
      </c>
      <c r="R48" s="44">
        <v>0</v>
      </c>
      <c r="S48" s="44">
        <v>0</v>
      </c>
      <c r="T48" s="103">
        <v>0</v>
      </c>
      <c r="U48" s="26"/>
    </row>
    <row r="49" spans="1:21" s="9" customFormat="1" ht="48.75" customHeight="1" thickBot="1">
      <c r="A49" s="56" t="s">
        <v>37</v>
      </c>
      <c r="B49" s="137">
        <v>46</v>
      </c>
      <c r="C49" s="41">
        <v>46</v>
      </c>
      <c r="D49" s="41">
        <v>46</v>
      </c>
      <c r="E49" s="93">
        <v>0</v>
      </c>
      <c r="F49" s="41">
        <v>0</v>
      </c>
      <c r="G49" s="41">
        <v>0</v>
      </c>
      <c r="H49" s="93">
        <v>0</v>
      </c>
      <c r="I49" s="41">
        <v>0</v>
      </c>
      <c r="J49" s="41">
        <v>0</v>
      </c>
      <c r="K49" s="93">
        <v>46</v>
      </c>
      <c r="L49" s="41">
        <v>46</v>
      </c>
      <c r="M49" s="41">
        <v>46</v>
      </c>
      <c r="N49" s="93">
        <v>0</v>
      </c>
      <c r="O49" s="144">
        <v>0</v>
      </c>
      <c r="P49" s="42">
        <v>0</v>
      </c>
      <c r="Q49" s="41">
        <v>0</v>
      </c>
      <c r="R49" s="44">
        <v>0</v>
      </c>
      <c r="S49" s="44">
        <v>0</v>
      </c>
      <c r="T49" s="103">
        <v>100</v>
      </c>
      <c r="U49" s="155"/>
    </row>
    <row r="50" spans="1:23" s="9" customFormat="1" ht="27.75" customHeight="1">
      <c r="A50" s="85" t="s">
        <v>5</v>
      </c>
      <c r="B50" s="138">
        <f>B8</f>
        <v>149537.4</v>
      </c>
      <c r="C50" s="43">
        <f>C8</f>
        <v>145644.3</v>
      </c>
      <c r="D50" s="43">
        <f>D8</f>
        <v>145644.3</v>
      </c>
      <c r="E50" s="93">
        <v>98966.2</v>
      </c>
      <c r="F50" s="43">
        <f>F9+F14+F18+F19+F20+F22+F30+F33+F39+F42+F43+F44+F46+F47+F48+F49</f>
        <v>98966.20000000001</v>
      </c>
      <c r="G50" s="43">
        <f>G9+G14+G18+G19+G20+G22+G30+G33+G39+G42+G43+G44+G46+G47+G48+G49</f>
        <v>98966.20000000001</v>
      </c>
      <c r="H50" s="93">
        <v>20250.1</v>
      </c>
      <c r="I50" s="43">
        <v>19686.2</v>
      </c>
      <c r="J50" s="43">
        <v>19686.2</v>
      </c>
      <c r="K50" s="93">
        <v>46</v>
      </c>
      <c r="L50" s="43">
        <v>46</v>
      </c>
      <c r="M50" s="43">
        <v>46</v>
      </c>
      <c r="N50" s="93">
        <f>SUM(N8)</f>
        <v>30275.1</v>
      </c>
      <c r="O50" s="144">
        <f>SUM(O8)</f>
        <v>26945.899999999998</v>
      </c>
      <c r="P50" s="42">
        <f>SUM(P8)</f>
        <v>26945.899999999998</v>
      </c>
      <c r="Q50" s="43">
        <v>0</v>
      </c>
      <c r="R50" s="53">
        <v>0</v>
      </c>
      <c r="S50" s="53">
        <v>0</v>
      </c>
      <c r="T50" s="103">
        <v>97.4</v>
      </c>
      <c r="U50" s="26"/>
      <c r="W50" s="25"/>
    </row>
    <row r="51" spans="1:20" s="9" customFormat="1" ht="6" customHeight="1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6"/>
    </row>
    <row r="52" spans="1:20" s="9" customFormat="1" ht="10.5" customHeight="1">
      <c r="A52" s="7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60"/>
      <c r="O52" s="160"/>
      <c r="P52" s="5"/>
      <c r="Q52" s="5"/>
      <c r="R52" s="5"/>
      <c r="S52" s="5"/>
      <c r="T52" s="6"/>
    </row>
    <row r="53" spans="1:20" s="9" customFormat="1" ht="11.25" customHeight="1" hidden="1">
      <c r="A53" s="8"/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6"/>
    </row>
    <row r="54" spans="1:20" s="9" customFormat="1" ht="15" hidden="1">
      <c r="A54" s="156"/>
      <c r="B54" s="157"/>
      <c r="C54" s="157"/>
      <c r="D54" s="157"/>
      <c r="E54" s="158"/>
      <c r="F54" s="158"/>
      <c r="G54" s="158"/>
      <c r="H54" s="158"/>
      <c r="I54" s="159"/>
      <c r="J54" s="159"/>
      <c r="K54" s="159"/>
      <c r="L54" s="159"/>
      <c r="M54" s="159"/>
      <c r="N54" s="159"/>
      <c r="O54" s="5"/>
      <c r="P54" s="5"/>
      <c r="Q54" s="5"/>
      <c r="R54" s="5"/>
      <c r="S54" s="5"/>
      <c r="T54" s="6"/>
    </row>
    <row r="55" spans="1:20" s="9" customFormat="1" ht="12.75" hidden="1">
      <c r="A55" s="8"/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</row>
    <row r="56" spans="1:19" s="9" customFormat="1" ht="15.75" hidden="1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9" customFormat="1" ht="15" hidden="1">
      <c r="A57" s="1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9" customFormat="1" ht="15" hidden="1">
      <c r="A58" s="1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75" hidden="1">
      <c r="A59" s="2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 hidden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>
      <c r="A62" s="3"/>
      <c r="B62" s="18"/>
      <c r="C62" s="18"/>
      <c r="D62" s="1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.75">
      <c r="A63" s="38" t="s">
        <v>38</v>
      </c>
      <c r="B63" s="3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</sheetData>
  <sheetProtection/>
  <mergeCells count="18">
    <mergeCell ref="A5:A7"/>
    <mergeCell ref="T2:U2"/>
    <mergeCell ref="H6:J6"/>
    <mergeCell ref="E6:G6"/>
    <mergeCell ref="R2:S2"/>
    <mergeCell ref="K6:M6"/>
    <mergeCell ref="E5:S5"/>
    <mergeCell ref="U6:W6"/>
    <mergeCell ref="A54:N54"/>
    <mergeCell ref="N52:O52"/>
    <mergeCell ref="A3:S3"/>
    <mergeCell ref="N6:P6"/>
    <mergeCell ref="W7:X7"/>
    <mergeCell ref="W30:X30"/>
    <mergeCell ref="W32:X32"/>
    <mergeCell ref="Q6:S6"/>
    <mergeCell ref="B5:D6"/>
    <mergeCell ref="T5:T7"/>
  </mergeCells>
  <printOptions/>
  <pageMargins left="0.3937007874015748" right="0.3937007874015748" top="0.3937007874015748" bottom="0.3937007874015748" header="0.31496062992125984" footer="0.31496062992125984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2023-07-04T08:52:14Z</cp:lastPrinted>
  <dcterms:created xsi:type="dcterms:W3CDTF">1996-10-08T23:32:33Z</dcterms:created>
  <dcterms:modified xsi:type="dcterms:W3CDTF">2024-05-16T07:12:48Z</dcterms:modified>
  <cp:category/>
  <cp:version/>
  <cp:contentType/>
  <cp:contentStatus/>
</cp:coreProperties>
</file>