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275" tabRatio="57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rFont val="Tahoma"/>
            <family val="2"/>
          </rPr>
          <t>320_06_0503320</t>
        </r>
      </text>
    </comment>
    <comment ref="A1" authorId="0">
      <text>
        <r>
          <rPr>
            <sz val="8"/>
            <rFont val="Tahoma"/>
            <family val="2"/>
          </rPr>
          <t>320_07_0503320</t>
        </r>
      </text>
    </comment>
    <comment ref="A1" authorId="0">
      <text>
        <r>
          <rPr>
            <sz val="8"/>
            <rFont val="Tahoma"/>
            <family val="2"/>
          </rPr>
          <t>320_08_0503320</t>
        </r>
      </text>
    </comment>
    <comment ref="A1" authorId="0">
      <text>
        <r>
          <rPr>
            <sz val="8"/>
            <rFont val="Tahoma"/>
            <family val="2"/>
          </rPr>
          <t>320_09_0503320</t>
        </r>
      </text>
    </comment>
    <comment ref="A1" authorId="0">
      <text>
        <r>
          <rPr>
            <sz val="8"/>
            <rFont val="Tahoma"/>
            <family val="2"/>
          </rPr>
          <t>320_10_0503320</t>
        </r>
      </text>
    </comment>
    <comment ref="A1" authorId="0">
      <text>
        <r>
          <rPr>
            <sz val="8"/>
            <rFont val="Tahoma"/>
            <family val="2"/>
          </rPr>
          <t>320_11_0503320</t>
        </r>
      </text>
    </comment>
    <comment ref="A1" authorId="0">
      <text>
        <r>
          <rPr>
            <sz val="8"/>
            <rFont val="Tahoma"/>
            <family val="2"/>
          </rPr>
          <t>320_12_0503320</t>
        </r>
      </text>
    </comment>
    <comment ref="A1" authorId="0">
      <text>
        <r>
          <rPr>
            <sz val="8"/>
            <rFont val="Tahoma"/>
            <family val="2"/>
          </rPr>
          <t>320_13_0503320</t>
        </r>
      </text>
    </comment>
    <comment ref="A1" authorId="0">
      <text>
        <r>
          <rPr>
            <sz val="8"/>
            <rFont val="Tahoma"/>
            <family val="2"/>
          </rPr>
          <t>320_15_0503320</t>
        </r>
      </text>
    </comment>
    <comment ref="A1" authorId="0">
      <text>
        <r>
          <rPr>
            <sz val="8"/>
            <rFont val="Tahoma"/>
            <family val="2"/>
          </rPr>
          <t>320_16_0503320</t>
        </r>
      </text>
    </comment>
    <comment ref="A1" authorId="0">
      <text>
        <r>
          <rPr>
            <sz val="8"/>
            <rFont val="Tahoma"/>
            <family val="2"/>
          </rPr>
          <t>320_17_0503320</t>
        </r>
      </text>
    </comment>
    <comment ref="A1" authorId="0">
      <text>
        <r>
          <rPr>
            <sz val="8"/>
            <rFont val="Tahoma"/>
            <family val="2"/>
          </rPr>
          <t>320_18_0503320</t>
        </r>
      </text>
    </comment>
    <comment ref="A1" authorId="0">
      <text>
        <r>
          <rPr>
            <sz val="8"/>
            <rFont val="Tahoma"/>
            <family val="2"/>
          </rPr>
          <t>320_19_0503320</t>
        </r>
      </text>
    </comment>
    <comment ref="A1" authorId="0">
      <text>
        <r>
          <rPr>
            <sz val="8"/>
            <rFont val="Tahoma"/>
            <family val="2"/>
          </rPr>
          <t>530_04_0503320</t>
        </r>
      </text>
    </comment>
    <comment ref="A1" authorId="0">
      <text>
        <r>
          <rPr>
            <sz val="8"/>
            <rFont val="Tahoma"/>
            <family val="2"/>
          </rPr>
          <t>530_06_0503320</t>
        </r>
      </text>
    </comment>
    <comment ref="A1" authorId="0">
      <text>
        <r>
          <rPr>
            <sz val="8"/>
            <rFont val="Tahoma"/>
            <family val="2"/>
          </rPr>
          <t>530_07_0503320</t>
        </r>
      </text>
    </comment>
    <comment ref="A1" authorId="0">
      <text>
        <r>
          <rPr>
            <sz val="8"/>
            <rFont val="Tahoma"/>
            <family val="2"/>
          </rPr>
          <t>530_08_0503320</t>
        </r>
      </text>
    </comment>
    <comment ref="A1" authorId="0">
      <text>
        <r>
          <rPr>
            <sz val="8"/>
            <rFont val="Tahoma"/>
            <family val="2"/>
          </rPr>
          <t>530_11_0503320</t>
        </r>
      </text>
    </comment>
    <comment ref="A1" authorId="0">
      <text>
        <r>
          <rPr>
            <sz val="8"/>
            <rFont val="Tahoma"/>
            <family val="2"/>
          </rPr>
          <t>530_12_0503320</t>
        </r>
      </text>
    </comment>
    <comment ref="A1" authorId="0">
      <text>
        <r>
          <rPr>
            <sz val="8"/>
            <rFont val="Tahoma"/>
            <family val="2"/>
          </rPr>
          <t>530_13_0503320</t>
        </r>
      </text>
    </comment>
    <comment ref="A1" authorId="0">
      <text>
        <r>
          <rPr>
            <sz val="8"/>
            <rFont val="Tahoma"/>
            <family val="2"/>
          </rPr>
          <t>530_14_0503320</t>
        </r>
      </text>
    </comment>
    <comment ref="A1" authorId="0">
      <text>
        <r>
          <rPr>
            <sz val="8"/>
            <rFont val="Tahoma"/>
            <family val="2"/>
          </rPr>
          <t>530_15_0503320</t>
        </r>
      </text>
    </comment>
    <comment ref="A1" authorId="0">
      <text>
        <r>
          <rPr>
            <sz val="8"/>
            <rFont val="Tahoma"/>
            <family val="2"/>
          </rPr>
          <t>530_16_0503320</t>
        </r>
      </text>
    </comment>
    <comment ref="A1" authorId="0">
      <text>
        <r>
          <rPr>
            <sz val="8"/>
            <rFont val="Tahoma"/>
            <family val="2"/>
          </rPr>
          <t>530_17_0503320</t>
        </r>
      </text>
    </comment>
    <comment ref="A1" authorId="0">
      <text>
        <r>
          <rPr>
            <sz val="8"/>
            <rFont val="Tahoma"/>
            <family val="2"/>
          </rPr>
          <t>530_18_0503320</t>
        </r>
      </text>
    </comment>
    <comment ref="A1" authorId="0">
      <text>
        <r>
          <rPr>
            <sz val="8"/>
            <rFont val="Tahoma"/>
            <family val="2"/>
          </rPr>
          <t>530_19_0503320</t>
        </r>
      </text>
    </comment>
    <comment ref="A1" authorId="0">
      <text>
        <r>
          <rPr>
            <sz val="8"/>
            <rFont val="Tahoma"/>
            <family val="2"/>
          </rPr>
          <t>530_20_0503320</t>
        </r>
      </text>
    </comment>
    <comment ref="A1" authorId="0">
      <text>
        <r>
          <rPr>
            <sz val="8"/>
            <rFont val="Tahoma"/>
            <family val="2"/>
          </rPr>
          <t>690_04_0503320</t>
        </r>
      </text>
    </comment>
    <comment ref="A1" authorId="0">
      <text>
        <r>
          <rPr>
            <sz val="8"/>
            <rFont val="Tahoma"/>
            <family val="2"/>
          </rPr>
          <t>690_05_0503320</t>
        </r>
      </text>
    </comment>
    <comment ref="A1" authorId="0">
      <text>
        <r>
          <rPr>
            <sz val="8"/>
            <rFont val="Tahoma"/>
            <family val="2"/>
          </rPr>
          <t>690_06_0503320</t>
        </r>
      </text>
    </comment>
    <comment ref="A1" authorId="0">
      <text>
        <r>
          <rPr>
            <sz val="8"/>
            <rFont val="Tahoma"/>
            <family val="2"/>
          </rPr>
          <t>690_07_0503320</t>
        </r>
      </text>
    </comment>
    <comment ref="A1" authorId="0">
      <text>
        <r>
          <rPr>
            <sz val="8"/>
            <rFont val="Tahoma"/>
            <family val="2"/>
          </rPr>
          <t>690_08_0503320</t>
        </r>
      </text>
    </comment>
    <comment ref="A1" authorId="0">
      <text>
        <r>
          <rPr>
            <sz val="8"/>
            <rFont val="Tahoma"/>
            <family val="2"/>
          </rPr>
          <t>690_09_0503320</t>
        </r>
      </text>
    </comment>
    <comment ref="A1" authorId="0">
      <text>
        <r>
          <rPr>
            <sz val="8"/>
            <rFont val="Tahoma"/>
            <family val="2"/>
          </rPr>
          <t>690_10_0503320</t>
        </r>
      </text>
    </comment>
    <comment ref="A1" authorId="0">
      <text>
        <r>
          <rPr>
            <sz val="8"/>
            <rFont val="Tahoma"/>
            <family val="2"/>
          </rPr>
          <t>690_11_0503320</t>
        </r>
      </text>
    </comment>
    <comment ref="A1" authorId="0">
      <text>
        <r>
          <rPr>
            <sz val="8"/>
            <rFont val="Tahoma"/>
            <family val="2"/>
          </rPr>
          <t>690_12_0503320</t>
        </r>
      </text>
    </comment>
    <comment ref="A1" authorId="0">
      <text>
        <r>
          <rPr>
            <sz val="8"/>
            <rFont val="Tahoma"/>
            <family val="2"/>
          </rPr>
          <t>690_13_0503320</t>
        </r>
      </text>
    </comment>
    <comment ref="A1" authorId="0">
      <text>
        <r>
          <rPr>
            <sz val="8"/>
            <rFont val="Tahoma"/>
            <family val="2"/>
          </rPr>
          <t>690_14_0503320</t>
        </r>
      </text>
    </comment>
    <comment ref="A1" authorId="0">
      <text>
        <r>
          <rPr>
            <sz val="8"/>
            <rFont val="Tahoma"/>
            <family val="2"/>
          </rPr>
          <t>690_15_0503320</t>
        </r>
      </text>
    </comment>
    <comment ref="A1" authorId="0">
      <text>
        <r>
          <rPr>
            <sz val="8"/>
            <rFont val="Tahoma"/>
            <family val="2"/>
          </rPr>
          <t>690_16_0503320</t>
        </r>
      </text>
    </comment>
    <comment ref="A1" authorId="0">
      <text>
        <r>
          <rPr>
            <sz val="8"/>
            <rFont val="Tahoma"/>
            <family val="2"/>
          </rPr>
          <t>690_17_0503320</t>
        </r>
      </text>
    </comment>
    <comment ref="A1" authorId="0">
      <text>
        <r>
          <rPr>
            <sz val="8"/>
            <rFont val="Tahoma"/>
            <family val="2"/>
          </rPr>
          <t>690_18_0503320</t>
        </r>
      </text>
    </comment>
    <comment ref="A1" authorId="0">
      <text>
        <r>
          <rPr>
            <sz val="8"/>
            <rFont val="Tahoma"/>
            <family val="2"/>
          </rPr>
          <t>690_19_0503320</t>
        </r>
      </text>
    </comment>
    <comment ref="A1" authorId="0">
      <text>
        <r>
          <rPr>
            <sz val="8"/>
            <rFont val="Tahoma"/>
            <family val="2"/>
          </rPr>
          <t>532_04_0503320</t>
        </r>
      </text>
    </comment>
    <comment ref="A1" authorId="0">
      <text>
        <r>
          <rPr>
            <sz val="9"/>
            <rFont val="Tahoma"/>
            <family val="2"/>
          </rPr>
          <t>104_02K_0503320</t>
        </r>
      </text>
    </comment>
    <comment ref="A1" authorId="0">
      <text>
        <r>
          <rPr>
            <sz val="9"/>
            <rFont val="Tahoma"/>
            <family val="2"/>
          </rPr>
          <t>101_02K_0503320</t>
        </r>
      </text>
    </comment>
    <comment ref="A1" authorId="0">
      <text>
        <r>
          <rPr>
            <sz val="9"/>
            <rFont val="Tahoma"/>
            <family val="2"/>
          </rPr>
          <t>371_02K_0503320</t>
        </r>
      </text>
    </comment>
    <comment ref="A1" authorId="0">
      <text>
        <r>
          <rPr>
            <sz val="9"/>
            <rFont val="Tahoma"/>
            <family val="2"/>
          </rPr>
          <t>201_02K_0503320</t>
        </r>
      </text>
    </comment>
    <comment ref="A1" authorId="0">
      <text>
        <r>
          <rPr>
            <sz val="8"/>
            <rFont val="Tahoma"/>
            <family val="2"/>
          </rPr>
          <t>021_02K_0503320</t>
        </r>
      </text>
    </comment>
    <comment ref="A1" authorId="0">
      <text>
        <r>
          <rPr>
            <sz val="9"/>
            <rFont val="Tahoma"/>
            <family val="2"/>
          </rPr>
          <t>512_02K_0503320</t>
        </r>
      </text>
    </comment>
    <comment ref="A1" authorId="0">
      <text>
        <r>
          <rPr>
            <sz val="9"/>
            <rFont val="Tahoma"/>
            <family val="2"/>
          </rPr>
          <t>512_16_0503320</t>
        </r>
      </text>
    </comment>
    <comment ref="A1" authorId="0">
      <text>
        <r>
          <rPr>
            <sz val="8"/>
            <rFont val="Tahoma"/>
            <family val="0"/>
          </rPr>
          <t>080_02K_0503320</t>
        </r>
      </text>
    </comment>
    <comment ref="A1" authorId="0">
      <text>
        <r>
          <rPr>
            <sz val="9"/>
            <rFont val="Tahoma"/>
            <family val="0"/>
          </rPr>
          <t>430_02K_0503320</t>
        </r>
      </text>
    </comment>
  </commentList>
</comments>
</file>

<file path=xl/sharedStrings.xml><?xml version="1.0" encoding="utf-8"?>
<sst xmlns="http://schemas.openxmlformats.org/spreadsheetml/2006/main" count="494" uniqueCount="205">
  <si>
    <t>АКТИВ</t>
  </si>
  <si>
    <t>Код строки</t>
  </si>
  <si>
    <t>бюджет субъекта Российской Федерации</t>
  </si>
  <si>
    <t>бюджеты муниципальных районов</t>
  </si>
  <si>
    <t>бюджет территориального государственного внебюджетного фонда</t>
  </si>
  <si>
    <t>I. Нефинансовые активы</t>
  </si>
  <si>
    <t>Основные средства (балансовая стоимость, 010100000)*</t>
  </si>
  <si>
    <t>Нефинансовые активы в пути (010700000)</t>
  </si>
  <si>
    <t>КОДЫ</t>
  </si>
  <si>
    <t>Единица измерения: руб.</t>
  </si>
  <si>
    <t>383</t>
  </si>
  <si>
    <t>0503320</t>
  </si>
  <si>
    <t>II. Финансовые активы</t>
  </si>
  <si>
    <t>III. Обязательства</t>
  </si>
  <si>
    <t>Расчеты по платежам в бюджеты (030300000)</t>
  </si>
  <si>
    <t>IV. Финансовый результат</t>
  </si>
  <si>
    <t>Результат по кассовым операциям бюджета (040200000)</t>
  </si>
  <si>
    <t>ПАССИВ</t>
  </si>
  <si>
    <t>Периодичность: годовая</t>
  </si>
  <si>
    <t>Форма по ОКУД</t>
  </si>
  <si>
    <t>Дата</t>
  </si>
  <si>
    <t>по ОКПО</t>
  </si>
  <si>
    <t>по ОКЕИ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</si>
  <si>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</si>
  <si>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</si>
  <si>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</si>
  <si>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</si>
  <si>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</si>
  <si>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</si>
  <si>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</si>
  <si>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</si>
  <si>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</si>
  <si>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101</t>
  </si>
  <si>
    <t>120</t>
  </si>
  <si>
    <t>150</t>
  </si>
  <si>
    <t>190</t>
  </si>
  <si>
    <t>210</t>
  </si>
  <si>
    <t>213</t>
  </si>
  <si>
    <t>230</t>
  </si>
  <si>
    <t>260</t>
  </si>
  <si>
    <t>290</t>
  </si>
  <si>
    <t>400</t>
  </si>
  <si>
    <t>410</t>
  </si>
  <si>
    <t>470</t>
  </si>
  <si>
    <t>510</t>
  </si>
  <si>
    <t xml:space="preserve">Наименование финансового органа  </t>
  </si>
  <si>
    <t xml:space="preserve">Наименование бюджета  </t>
  </si>
  <si>
    <t>на</t>
  </si>
  <si>
    <t>Форма 0503320 с.2</t>
  </si>
  <si>
    <t>БАЛАНС ИСПОЛНЕНИЯ КОНСОЛИДИРОВАННОГО БЮДЖЕТА СУБЪЕКТА РОССИЙСКОЙ ФЕДЕРАЦИИ</t>
  </si>
  <si>
    <t xml:space="preserve"> И БЮДЖЕТА ТЕРРИТОРИАЛЬНОГО ГОСУДАРСТВЕННОГО ВНЕБЮДЖЕТНОГО ФОНДА</t>
  </si>
  <si>
    <t>консолидированный бюджет
субъекта Российской Федерации
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</si>
  <si>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</si>
  <si>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
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</si>
  <si>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</si>
  <si>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На конец отчетного периода</t>
  </si>
  <si>
    <t>021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</si>
  <si>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</si>
  <si>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</si>
  <si>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</si>
  <si>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</si>
  <si>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</si>
  <si>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</si>
  <si>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</si>
  <si>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На начало года</t>
  </si>
  <si>
    <t>по ОКТМО</t>
  </si>
  <si>
    <t>из них:
расчеты по налоговым вычетам по НДС (021010000)</t>
  </si>
  <si>
    <t>570</t>
  </si>
  <si>
    <t>580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</si>
  <si>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</si>
  <si>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</si>
  <si>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сельских поселений</t>
  </si>
  <si>
    <t>бюджеты внутригородских районов</t>
  </si>
  <si>
    <t>бюджеты городских округов с внутригородским делением</t>
  </si>
  <si>
    <t xml:space="preserve">Уменьшение стоимости основных средств**, всего*      </t>
  </si>
  <si>
    <t xml:space="preserve">Основные средства (остаточная стоимость, стр. 010 - стр. 020)   </t>
  </si>
  <si>
    <t>Нематериальные активы (балансовая стоимость, 010200000)*</t>
  </si>
  <si>
    <t>051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</si>
  <si>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</si>
  <si>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</si>
  <si>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</si>
  <si>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081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</si>
  <si>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</si>
  <si>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</si>
  <si>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</si>
  <si>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</si>
  <si>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</si>
  <si>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имушества казны (010800000)** (остаточная стоимость)</t>
  </si>
  <si>
    <t>160</t>
  </si>
  <si>
    <t>Расходы будущих периодов (040150000)</t>
  </si>
  <si>
    <t>Форма 0503320 с.3</t>
  </si>
  <si>
    <t>Денежные средства учреждения (020100000), всего</t>
  </si>
  <si>
    <t>в том числе: 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</si>
  <si>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</si>
  <si>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</si>
  <si>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</si>
  <si>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>из них:
на депозитах (020122000), 
всего</t>
  </si>
  <si>
    <t>206</t>
  </si>
  <si>
    <t>Средства на счетах бюджета в органе Федерального казначейства (020210000), всего</t>
  </si>
  <si>
    <t>207</t>
  </si>
  <si>
    <t>в кассе учреждения 
(020130000)</t>
  </si>
  <si>
    <t>220</t>
  </si>
  <si>
    <t>Средства на счетах бюджета в кредитной организации (020220000), всего</t>
  </si>
  <si>
    <t>223</t>
  </si>
  <si>
    <t>Средства бюджета на депозитных счетах (020230000), всего</t>
  </si>
  <si>
    <t>240</t>
  </si>
  <si>
    <t>Финансовые вложения (020400000), всего</t>
  </si>
  <si>
    <t>241</t>
  </si>
  <si>
    <t>250</t>
  </si>
  <si>
    <t>Дебиторская задолженность по доходам (020500000, 020900000) всего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</si>
  <si>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</si>
  <si>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</si>
  <si>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</si>
  <si>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</si>
  <si>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270</t>
  </si>
  <si>
    <t>Расчеты по кредитам, займам (ссудам) (020700000), всего</t>
  </si>
  <si>
    <t>271</t>
  </si>
  <si>
    <t>280</t>
  </si>
  <si>
    <t>Прочие расчеты с дебиторами (021000000), всего</t>
  </si>
  <si>
    <t>282</t>
  </si>
  <si>
    <t>340</t>
  </si>
  <si>
    <t>350</t>
  </si>
  <si>
    <t>БАЛАНС (стр. 190 + стр. 340)</t>
  </si>
  <si>
    <t>Итого по разделу II (стр.200  + стр.210 + стр. 220 + стр.230 + стр.240 + стр.250 + стр.260 + стр.270 + стр.280 + стр.290)</t>
  </si>
  <si>
    <t>Форма 0503320 с.5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</si>
  <si>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</si>
  <si>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</si>
  <si>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</si>
  <si>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из них: 
долгосрочная</t>
  </si>
  <si>
    <t>411</t>
  </si>
  <si>
    <t>420</t>
  </si>
  <si>
    <t>430</t>
  </si>
  <si>
    <t>Иные расчеты, всего</t>
  </si>
  <si>
    <t>431</t>
  </si>
  <si>
    <t>в том числе: 
расчеты по средствам, полученным во временное распоряжение (030401000)</t>
  </si>
  <si>
    <t>432</t>
  </si>
  <si>
    <t>433</t>
  </si>
  <si>
    <t>434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</si>
  <si>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</si>
  <si>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</si>
  <si>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</si>
  <si>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</si>
  <si>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520</t>
  </si>
  <si>
    <t>Доходы будущих периодов (040140000)</t>
  </si>
  <si>
    <t>Резервы предстоящих расходов (040160000)</t>
  </si>
  <si>
    <t>550</t>
  </si>
  <si>
    <t>Итого по разделу III (стр. 400 + стр. 410 + стр. 420 + стр. 430 + стр. 470 + стр. 510 + стр. 520)</t>
  </si>
  <si>
    <t>Финансовый результат (040000000) (стр. 570 + стр 580 )</t>
  </si>
  <si>
    <t>560</t>
  </si>
  <si>
    <t xml:space="preserve">Финансовый результат экономического субъекта </t>
  </si>
  <si>
    <t>БАЛАНС (стр. 550 + стр. 560)</t>
  </si>
  <si>
    <t>700</t>
  </si>
  <si>
    <t>234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</si>
  <si>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</si>
  <si>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</si>
  <si>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>Форма 0503320 с.4</t>
  </si>
  <si>
    <t>Форма 0503320 с.6</t>
  </si>
  <si>
    <t xml:space="preserve">из них:
амортизация основных средств*      </t>
  </si>
  <si>
    <t>Материальные запасы (010500000) (остаточная стоимость), 
всего</t>
  </si>
  <si>
    <t>из них
в иностранной валюте и драгоценных металлах (020213000)</t>
  </si>
  <si>
    <t>из них
в иностранной валюте и драгоценных металлах (020223000)</t>
  </si>
  <si>
    <t>Вложения в финансовые активы (021500000)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</si>
  <si>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</si>
  <si>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</si>
  <si>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</si>
  <si>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</si>
  <si>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</si>
  <si>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</si>
  <si>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</si>
  <si>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</si>
  <si>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</si>
  <si>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бюджеты муниципальных округов</t>
  </si>
  <si>
    <t>Непроизводственные активы (010300000)** (остаточная стоимость)</t>
  </si>
  <si>
    <t>110</t>
  </si>
  <si>
    <t>Биологические активы (011300000)** (остаточная стоимость), всего</t>
  </si>
  <si>
    <t>Затраты на биотрансформацию (011000000)</t>
  </si>
  <si>
    <t>170</t>
  </si>
  <si>
    <t>в иностранной валюте и драгоценных металлах 
(020127000)</t>
  </si>
  <si>
    <t>Итого по разделу I 
(стр. 030 + стр. 060 + стр. 070 + стр. 080 + стр. 100 + стр. 110 + стр. 120 + стр. 130 + стр. 140+ стр. 150 + стр. 160 + стр. 170)</t>
  </si>
  <si>
    <t>Форма 0503320 с.7</t>
  </si>
  <si>
    <t>Форма 0503320 с.8</t>
  </si>
  <si>
    <t>расчеты по вкладам товарищей по договору простого товарищества (0304Т6000)</t>
  </si>
  <si>
    <t>436</t>
  </si>
  <si>
    <t>бюджеты
городских
округов</t>
  </si>
  <si>
    <t>Документ подписан ЭП:</t>
  </si>
  <si>
    <t>Бюджет Шимского муниципального района</t>
  </si>
  <si>
    <t>01 января 2024 г.</t>
  </si>
  <si>
    <t>02290539</t>
  </si>
  <si>
    <t>Комитет финансов Администрации Шимского муниципального района</t>
  </si>
  <si>
    <t>ГОД</t>
  </si>
  <si>
    <t>5</t>
  </si>
  <si>
    <t>01.01.2024</t>
  </si>
  <si>
    <t>3</t>
  </si>
  <si>
    <t>792</t>
  </si>
  <si>
    <t>500</t>
  </si>
  <si>
    <t>49655000</t>
  </si>
  <si>
    <t>4E09AF15E4074430030F0C5577BCB4B5</t>
  </si>
  <si>
    <t>Казначейство России</t>
  </si>
  <si>
    <t>Симонян Алёна Евгеньевна</t>
  </si>
  <si>
    <t>8D8827C29EBB12F1C598445513D4168615456A5A</t>
  </si>
  <si>
    <t>KFSHIMSK</t>
  </si>
  <si>
    <t>Яковлева Марина Владимировна</t>
  </si>
  <si>
    <t>00E8657DA18C9584CF075634C82C4262AE</t>
  </si>
  <si>
    <t>KFSHIMSK1</t>
  </si>
  <si>
    <t>1DCE28C9C47A69950AAE8702D425EFF722960207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</si>
</sst>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7" borderId="14" xfId="0" applyFont="1" applyFill="1" applyBorder="1" applyAlignment="1" applyProtection="1">
      <alignment/>
      <protection/>
    </xf>
    <xf numFmtId="49" fontId="1" fillId="7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7" borderId="14" xfId="0" applyFont="1" applyFill="1" applyBorder="1" applyAlignment="1" applyProtection="1">
      <alignment wrapText="1"/>
      <protection/>
    </xf>
    <xf numFmtId="49" fontId="1" fillId="7" borderId="16" xfId="0" applyNumberFormat="1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left" wrapText="1" indent="3"/>
      <protection/>
    </xf>
    <xf numFmtId="0" fontId="1" fillId="7" borderId="14" xfId="0" applyFont="1" applyFill="1" applyBorder="1" applyAlignment="1" applyProtection="1">
      <alignment horizontal="left" wrapText="1" indent="3"/>
      <protection/>
    </xf>
    <xf numFmtId="0" fontId="1" fillId="7" borderId="17" xfId="0" applyFont="1" applyFill="1" applyBorder="1" applyAlignment="1" applyProtection="1">
      <alignment horizontal="left" vertical="center" wrapText="1" indent="3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7" borderId="14" xfId="0" applyFont="1" applyFill="1" applyBorder="1" applyAlignment="1" applyProtection="1">
      <alignment horizontal="left" wrapText="1"/>
      <protection/>
    </xf>
    <xf numFmtId="49" fontId="1" fillId="4" borderId="15" xfId="0" applyNumberFormat="1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left" wrapText="1"/>
      <protection/>
    </xf>
    <xf numFmtId="49" fontId="23" fillId="22" borderId="18" xfId="0" applyNumberFormat="1" applyFont="1" applyFill="1" applyBorder="1" applyAlignment="1" applyProtection="1">
      <alignment horizontal="center"/>
      <protection/>
    </xf>
    <xf numFmtId="0" fontId="23" fillId="4" borderId="14" xfId="0" applyFont="1" applyFill="1" applyBorder="1" applyAlignment="1" applyProtection="1">
      <alignment horizontal="left" wrapText="1"/>
      <protection/>
    </xf>
    <xf numFmtId="49" fontId="23" fillId="4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/>
      <protection/>
    </xf>
    <xf numFmtId="0" fontId="25" fillId="7" borderId="19" xfId="0" applyFont="1" applyFill="1" applyBorder="1" applyAlignment="1" applyProtection="1">
      <alignment horizontal="center"/>
      <protection/>
    </xf>
    <xf numFmtId="49" fontId="1" fillId="7" borderId="20" xfId="0" applyNumberFormat="1" applyFont="1" applyFill="1" applyBorder="1" applyAlignment="1" applyProtection="1">
      <alignment horizontal="center"/>
      <protection/>
    </xf>
    <xf numFmtId="0" fontId="25" fillId="7" borderId="21" xfId="0" applyFont="1" applyFill="1" applyBorder="1" applyAlignment="1" applyProtection="1">
      <alignment horizontal="center"/>
      <protection/>
    </xf>
    <xf numFmtId="0" fontId="25" fillId="7" borderId="22" xfId="0" applyFont="1" applyFill="1" applyBorder="1" applyAlignment="1" applyProtection="1">
      <alignment horizontal="center"/>
      <protection/>
    </xf>
    <xf numFmtId="0" fontId="25" fillId="7" borderId="20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horizontal="left" wrapText="1"/>
      <protection/>
    </xf>
    <xf numFmtId="0" fontId="25" fillId="7" borderId="23" xfId="0" applyFont="1" applyFill="1" applyBorder="1" applyAlignment="1" applyProtection="1">
      <alignment horizontal="center"/>
      <protection/>
    </xf>
    <xf numFmtId="0" fontId="1" fillId="7" borderId="17" xfId="0" applyFont="1" applyFill="1" applyBorder="1" applyAlignment="1" applyProtection="1">
      <alignment wrapText="1"/>
      <protection/>
    </xf>
    <xf numFmtId="49" fontId="1" fillId="7" borderId="24" xfId="0" applyNumberFormat="1" applyFont="1" applyFill="1" applyBorder="1" applyAlignment="1" applyProtection="1">
      <alignment horizontal="center"/>
      <protection/>
    </xf>
    <xf numFmtId="49" fontId="1" fillId="7" borderId="22" xfId="0" applyNumberFormat="1" applyFont="1" applyFill="1" applyBorder="1" applyAlignment="1" applyProtection="1">
      <alignment horizontal="center"/>
      <protection/>
    </xf>
    <xf numFmtId="49" fontId="1" fillId="7" borderId="25" xfId="0" applyNumberFormat="1" applyFont="1" applyFill="1" applyBorder="1" applyAlignment="1" applyProtection="1">
      <alignment horizontal="center"/>
      <protection/>
    </xf>
    <xf numFmtId="0" fontId="23" fillId="4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0" fontId="25" fillId="7" borderId="29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74" fontId="1" fillId="4" borderId="31" xfId="0" applyNumberFormat="1" applyFont="1" applyFill="1" applyBorder="1" applyAlignment="1" applyProtection="1">
      <alignment horizontal="right"/>
      <protection/>
    </xf>
    <xf numFmtId="174" fontId="1" fillId="4" borderId="32" xfId="0" applyNumberFormat="1" applyFont="1" applyFill="1" applyBorder="1" applyAlignment="1" applyProtection="1">
      <alignment horizontal="right"/>
      <protection/>
    </xf>
    <xf numFmtId="174" fontId="1" fillId="0" borderId="31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174" fontId="1" fillId="0" borderId="33" xfId="0" applyNumberFormat="1" applyFont="1" applyFill="1" applyBorder="1" applyAlignment="1" applyProtection="1">
      <alignment horizontal="right"/>
      <protection locked="0"/>
    </xf>
    <xf numFmtId="174" fontId="1" fillId="4" borderId="11" xfId="0" applyNumberFormat="1" applyFont="1" applyFill="1" applyBorder="1" applyAlignment="1" applyProtection="1">
      <alignment horizontal="right"/>
      <protection/>
    </xf>
    <xf numFmtId="174" fontId="1" fillId="0" borderId="12" xfId="0" applyNumberFormat="1" applyFont="1" applyFill="1" applyBorder="1" applyAlignment="1" applyProtection="1">
      <alignment horizontal="right"/>
      <protection locked="0"/>
    </xf>
    <xf numFmtId="174" fontId="1" fillId="0" borderId="23" xfId="0" applyNumberFormat="1" applyFont="1" applyFill="1" applyBorder="1" applyAlignment="1" applyProtection="1">
      <alignment horizontal="right"/>
      <protection locked="0"/>
    </xf>
    <xf numFmtId="174" fontId="23" fillId="22" borderId="13" xfId="0" applyNumberFormat="1" applyFont="1" applyFill="1" applyBorder="1" applyAlignment="1" applyProtection="1">
      <alignment horizontal="right"/>
      <protection/>
    </xf>
    <xf numFmtId="174" fontId="23" fillId="22" borderId="34" xfId="0" applyNumberFormat="1" applyFont="1" applyFill="1" applyBorder="1" applyAlignment="1" applyProtection="1">
      <alignment horizontal="right"/>
      <protection/>
    </xf>
    <xf numFmtId="174" fontId="1" fillId="7" borderId="12" xfId="0" applyNumberFormat="1" applyFont="1" applyFill="1" applyBorder="1" applyAlignment="1" applyProtection="1">
      <alignment horizontal="right"/>
      <protection/>
    </xf>
    <xf numFmtId="174" fontId="1" fillId="7" borderId="23" xfId="0" applyNumberFormat="1" applyFont="1" applyFill="1" applyBorder="1" applyAlignment="1" applyProtection="1">
      <alignment horizontal="right"/>
      <protection/>
    </xf>
    <xf numFmtId="14" fontId="3" fillId="0" borderId="27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35" xfId="0" applyNumberFormat="1" applyBorder="1" applyAlignment="1" applyProtection="1">
      <alignment horizontal="left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24" borderId="0" xfId="0" applyNumberFormat="1" applyFill="1" applyAlignment="1" applyProtection="1">
      <alignment/>
      <protection/>
    </xf>
    <xf numFmtId="0" fontId="1" fillId="7" borderId="14" xfId="0" applyFont="1" applyFill="1" applyBorder="1" applyAlignment="1" applyProtection="1">
      <alignment horizontal="left" wrapText="1" indent="6"/>
      <protection/>
    </xf>
    <xf numFmtId="0" fontId="1" fillId="7" borderId="17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7" borderId="14" xfId="0" applyFont="1" applyFill="1" applyBorder="1" applyAlignment="1" applyProtection="1">
      <alignment horizontal="left" wrapText="1" indent="5"/>
      <protection/>
    </xf>
    <xf numFmtId="174" fontId="1" fillId="4" borderId="11" xfId="0" applyNumberFormat="1" applyFont="1" applyFill="1" applyBorder="1" applyAlignment="1" applyProtection="1">
      <alignment horizontal="right"/>
      <protection locked="0"/>
    </xf>
    <xf numFmtId="174" fontId="1" fillId="4" borderId="17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 applyProtection="1">
      <alignment horizontal="right"/>
      <protection locked="0"/>
    </xf>
    <xf numFmtId="174" fontId="1" fillId="0" borderId="17" xfId="0" applyNumberFormat="1" applyFont="1" applyFill="1" applyBorder="1" applyAlignment="1" applyProtection="1">
      <alignment horizontal="right"/>
      <protection locked="0"/>
    </xf>
    <xf numFmtId="174" fontId="1" fillId="4" borderId="14" xfId="0" applyNumberFormat="1" applyFont="1" applyFill="1" applyBorder="1" applyAlignment="1" applyProtection="1">
      <alignment horizontal="right"/>
      <protection/>
    </xf>
    <xf numFmtId="174" fontId="23" fillId="22" borderId="30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7" borderId="37" xfId="0" applyFont="1" applyFill="1" applyBorder="1" applyAlignment="1" applyProtection="1">
      <alignment/>
      <protection/>
    </xf>
    <xf numFmtId="0" fontId="1" fillId="7" borderId="37" xfId="0" applyFont="1" applyFill="1" applyBorder="1" applyAlignment="1" applyProtection="1">
      <alignment horizontal="left" vertical="center" wrapText="1" indent="3"/>
      <protection/>
    </xf>
    <xf numFmtId="0" fontId="1" fillId="7" borderId="38" xfId="0" applyFont="1" applyFill="1" applyBorder="1" applyAlignment="1" applyProtection="1">
      <alignment horizontal="left" wrapText="1" indent="3"/>
      <protection/>
    </xf>
    <xf numFmtId="0" fontId="1" fillId="7" borderId="38" xfId="0" applyFont="1" applyFill="1" applyBorder="1" applyAlignment="1" applyProtection="1">
      <alignment horizontal="left" wrapText="1" indent="5"/>
      <protection/>
    </xf>
    <xf numFmtId="0" fontId="1" fillId="7" borderId="38" xfId="0" applyFont="1" applyFill="1" applyBorder="1" applyAlignment="1" applyProtection="1">
      <alignment horizontal="left" wrapText="1" indent="6"/>
      <protection/>
    </xf>
    <xf numFmtId="0" fontId="1" fillId="7" borderId="38" xfId="0" applyFont="1" applyFill="1" applyBorder="1" applyAlignment="1" applyProtection="1">
      <alignment horizontal="left" wrapText="1"/>
      <protection/>
    </xf>
    <xf numFmtId="0" fontId="1" fillId="7" borderId="37" xfId="0" applyFont="1" applyFill="1" applyBorder="1" applyAlignment="1" applyProtection="1">
      <alignment horizontal="left" wrapText="1" indent="3"/>
      <protection/>
    </xf>
    <xf numFmtId="0" fontId="1" fillId="7" borderId="37" xfId="0" applyFont="1" applyFill="1" applyBorder="1" applyAlignment="1" applyProtection="1">
      <alignment horizontal="left" vertical="center" wrapText="1"/>
      <protection/>
    </xf>
    <xf numFmtId="0" fontId="23" fillId="4" borderId="38" xfId="0" applyFont="1" applyFill="1" applyBorder="1" applyAlignment="1" applyProtection="1">
      <alignment horizontal="left" vertical="center" wrapText="1"/>
      <protection/>
    </xf>
    <xf numFmtId="174" fontId="1" fillId="4" borderId="33" xfId="0" applyNumberFormat="1" applyFont="1" applyFill="1" applyBorder="1" applyAlignment="1" applyProtection="1">
      <alignment horizontal="right"/>
      <protection/>
    </xf>
    <xf numFmtId="0" fontId="2" fillId="22" borderId="39" xfId="0" applyFont="1" applyFill="1" applyBorder="1" applyAlignment="1" applyProtection="1">
      <alignment horizontal="left" wrapText="1"/>
      <protection/>
    </xf>
    <xf numFmtId="174" fontId="1" fillId="4" borderId="14" xfId="0" applyNumberFormat="1" applyFont="1" applyFill="1" applyBorder="1" applyAlignment="1" applyProtection="1">
      <alignment horizontal="right"/>
      <protection locked="0"/>
    </xf>
    <xf numFmtId="174" fontId="1" fillId="7" borderId="19" xfId="0" applyNumberFormat="1" applyFont="1" applyFill="1" applyBorder="1" applyAlignment="1" applyProtection="1">
      <alignment horizontal="right"/>
      <protection/>
    </xf>
    <xf numFmtId="0" fontId="25" fillId="7" borderId="40" xfId="0" applyFont="1" applyFill="1" applyBorder="1" applyAlignment="1" applyProtection="1">
      <alignment horizontal="center"/>
      <protection/>
    </xf>
    <xf numFmtId="0" fontId="1" fillId="7" borderId="37" xfId="0" applyFont="1" applyFill="1" applyBorder="1" applyAlignment="1" applyProtection="1">
      <alignment wrapText="1"/>
      <protection/>
    </xf>
    <xf numFmtId="174" fontId="1" fillId="4" borderId="33" xfId="0" applyNumberFormat="1" applyFont="1" applyFill="1" applyBorder="1" applyAlignment="1" applyProtection="1">
      <alignment horizontal="right"/>
      <protection locked="0"/>
    </xf>
    <xf numFmtId="0" fontId="1" fillId="7" borderId="38" xfId="0" applyFont="1" applyFill="1" applyBorder="1" applyAlignment="1" applyProtection="1">
      <alignment horizontal="left" vertical="center" wrapText="1"/>
      <protection/>
    </xf>
    <xf numFmtId="0" fontId="23" fillId="4" borderId="38" xfId="0" applyFont="1" applyFill="1" applyBorder="1" applyAlignment="1" applyProtection="1">
      <alignment horizontal="left" wrapText="1"/>
      <protection/>
    </xf>
    <xf numFmtId="0" fontId="25" fillId="7" borderId="25" xfId="0" applyFont="1" applyFill="1" applyBorder="1" applyAlignment="1" applyProtection="1">
      <alignment horizontal="center"/>
      <protection/>
    </xf>
    <xf numFmtId="0" fontId="1" fillId="7" borderId="37" xfId="0" applyFont="1" applyFill="1" applyBorder="1" applyAlignment="1" applyProtection="1">
      <alignment horizontal="left" wrapText="1"/>
      <protection/>
    </xf>
    <xf numFmtId="174" fontId="23" fillId="4" borderId="11" xfId="0" applyNumberFormat="1" applyFont="1" applyFill="1" applyBorder="1" applyAlignment="1" applyProtection="1">
      <alignment horizontal="right"/>
      <protection/>
    </xf>
    <xf numFmtId="174" fontId="3" fillId="7" borderId="31" xfId="0" applyNumberFormat="1" applyFont="1" applyFill="1" applyBorder="1" applyAlignment="1" applyProtection="1">
      <alignment horizontal="right"/>
      <protection/>
    </xf>
    <xf numFmtId="174" fontId="3" fillId="7" borderId="11" xfId="0" applyNumberFormat="1" applyFont="1" applyFill="1" applyBorder="1" applyAlignment="1" applyProtection="1">
      <alignment horizontal="right"/>
      <protection/>
    </xf>
    <xf numFmtId="174" fontId="23" fillId="4" borderId="14" xfId="0" applyNumberFormat="1" applyFont="1" applyFill="1" applyBorder="1" applyAlignment="1" applyProtection="1">
      <alignment horizontal="right"/>
      <protection/>
    </xf>
    <xf numFmtId="174" fontId="3" fillId="0" borderId="31" xfId="0" applyNumberFormat="1" applyFont="1" applyFill="1" applyBorder="1" applyAlignment="1" applyProtection="1">
      <alignment horizontal="right"/>
      <protection locked="0"/>
    </xf>
    <xf numFmtId="174" fontId="3" fillId="0" borderId="14" xfId="0" applyNumberFormat="1" applyFont="1" applyFill="1" applyBorder="1" applyAlignment="1" applyProtection="1">
      <alignment horizontal="right"/>
      <protection locked="0"/>
    </xf>
    <xf numFmtId="174" fontId="23" fillId="4" borderId="33" xfId="0" applyNumberFormat="1" applyFont="1" applyFill="1" applyBorder="1" applyAlignment="1" applyProtection="1">
      <alignment horizontal="right"/>
      <protection/>
    </xf>
    <xf numFmtId="174" fontId="3" fillId="7" borderId="41" xfId="0" applyNumberFormat="1" applyFont="1" applyFill="1" applyBorder="1" applyAlignment="1" applyProtection="1">
      <alignment horizontal="right"/>
      <protection/>
    </xf>
    <xf numFmtId="174" fontId="3" fillId="0" borderId="33" xfId="0" applyNumberFormat="1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 applyProtection="1">
      <alignment horizontal="center" vertical="center"/>
      <protection/>
    </xf>
    <xf numFmtId="174" fontId="1" fillId="0" borderId="43" xfId="0" applyNumberFormat="1" applyFont="1" applyFill="1" applyBorder="1" applyAlignment="1" applyProtection="1">
      <alignment horizontal="right"/>
      <protection locked="0"/>
    </xf>
    <xf numFmtId="174" fontId="1" fillId="4" borderId="43" xfId="0" applyNumberFormat="1" applyFont="1" applyFill="1" applyBorder="1" applyAlignment="1" applyProtection="1">
      <alignment horizontal="right"/>
      <protection/>
    </xf>
    <xf numFmtId="174" fontId="1" fillId="0" borderId="44" xfId="0" applyNumberFormat="1" applyFont="1" applyFill="1" applyBorder="1" applyAlignment="1" applyProtection="1">
      <alignment horizontal="right"/>
      <protection locked="0"/>
    </xf>
    <xf numFmtId="174" fontId="1" fillId="0" borderId="2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49" fontId="1" fillId="7" borderId="18" xfId="0" applyNumberFormat="1" applyFont="1" applyFill="1" applyBorder="1" applyAlignment="1" applyProtection="1">
      <alignment horizontal="center"/>
      <protection/>
    </xf>
    <xf numFmtId="174" fontId="1" fillId="4" borderId="13" xfId="0" applyNumberFormat="1" applyFont="1" applyFill="1" applyBorder="1" applyAlignment="1" applyProtection="1">
      <alignment horizontal="right"/>
      <protection/>
    </xf>
    <xf numFmtId="174" fontId="3" fillId="7" borderId="13" xfId="0" applyNumberFormat="1" applyFont="1" applyFill="1" applyBorder="1" applyAlignment="1" applyProtection="1">
      <alignment horizontal="right"/>
      <protection/>
    </xf>
    <xf numFmtId="174" fontId="1" fillId="0" borderId="13" xfId="0" applyNumberFormat="1" applyFont="1" applyFill="1" applyBorder="1" applyAlignment="1" applyProtection="1">
      <alignment horizontal="right"/>
      <protection locked="0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174" fontId="1" fillId="0" borderId="34" xfId="0" applyNumberFormat="1" applyFont="1" applyFill="1" applyBorder="1" applyAlignment="1" applyProtection="1">
      <alignment horizontal="right"/>
      <protection locked="0"/>
    </xf>
    <xf numFmtId="49" fontId="1" fillId="7" borderId="46" xfId="0" applyNumberFormat="1" applyFont="1" applyFill="1" applyBorder="1" applyAlignment="1" applyProtection="1">
      <alignment horizontal="center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3" fillId="7" borderId="47" xfId="0" applyNumberFormat="1" applyFont="1" applyFill="1" applyBorder="1" applyAlignment="1" applyProtection="1">
      <alignment horizontal="right"/>
      <protection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0" borderId="48" xfId="0" applyNumberFormat="1" applyFont="1" applyFill="1" applyBorder="1" applyAlignment="1" applyProtection="1">
      <alignment horizontal="right"/>
      <protection locked="0"/>
    </xf>
    <xf numFmtId="174" fontId="1" fillId="0" borderId="49" xfId="0" applyNumberFormat="1" applyFont="1" applyFill="1" applyBorder="1" applyAlignment="1" applyProtection="1">
      <alignment horizontal="right"/>
      <protection locked="0"/>
    </xf>
    <xf numFmtId="0" fontId="23" fillId="4" borderId="19" xfId="0" applyFont="1" applyFill="1" applyBorder="1" applyAlignment="1" applyProtection="1">
      <alignment vertical="center" wrapText="1"/>
      <protection/>
    </xf>
    <xf numFmtId="49" fontId="23" fillId="4" borderId="50" xfId="0" applyNumberFormat="1" applyFont="1" applyFill="1" applyBorder="1" applyAlignment="1" applyProtection="1">
      <alignment horizontal="center"/>
      <protection/>
    </xf>
    <xf numFmtId="174" fontId="23" fillId="4" borderId="12" xfId="0" applyNumberFormat="1" applyFont="1" applyFill="1" applyBorder="1" applyAlignment="1" applyProtection="1">
      <alignment horizontal="right"/>
      <protection/>
    </xf>
    <xf numFmtId="174" fontId="25" fillId="7" borderId="12" xfId="0" applyNumberFormat="1" applyFont="1" applyFill="1" applyBorder="1" applyAlignment="1" applyProtection="1">
      <alignment horizontal="right"/>
      <protection/>
    </xf>
    <xf numFmtId="174" fontId="23" fillId="4" borderId="29" xfId="0" applyNumberFormat="1" applyFont="1" applyFill="1" applyBorder="1" applyAlignment="1" applyProtection="1">
      <alignment horizontal="right"/>
      <protection/>
    </xf>
    <xf numFmtId="0" fontId="25" fillId="7" borderId="50" xfId="0" applyFont="1" applyFill="1" applyBorder="1" applyAlignment="1" applyProtection="1">
      <alignment horizontal="center"/>
      <protection/>
    </xf>
    <xf numFmtId="174" fontId="25" fillId="7" borderId="19" xfId="0" applyNumberFormat="1" applyFont="1" applyFill="1" applyBorder="1" applyAlignment="1" applyProtection="1">
      <alignment horizontal="right"/>
      <protection/>
    </xf>
    <xf numFmtId="174" fontId="25" fillId="7" borderId="23" xfId="0" applyNumberFormat="1" applyFont="1" applyFill="1" applyBorder="1" applyAlignment="1" applyProtection="1">
      <alignment horizontal="right"/>
      <protection/>
    </xf>
    <xf numFmtId="174" fontId="25" fillId="7" borderId="41" xfId="0" applyNumberFormat="1" applyFont="1" applyFill="1" applyBorder="1" applyAlignment="1" applyProtection="1">
      <alignment horizontal="right"/>
      <protection/>
    </xf>
    <xf numFmtId="174" fontId="23" fillId="4" borderId="23" xfId="0" applyNumberFormat="1" applyFont="1" applyFill="1" applyBorder="1" applyAlignment="1" applyProtection="1">
      <alignment horizontal="right"/>
      <protection/>
    </xf>
    <xf numFmtId="4" fontId="25" fillId="7" borderId="12" xfId="0" applyNumberFormat="1" applyFont="1" applyFill="1" applyBorder="1" applyAlignment="1" applyProtection="1">
      <alignment horizontal="center"/>
      <protection/>
    </xf>
    <xf numFmtId="174" fontId="3" fillId="0" borderId="47" xfId="0" applyNumberFormat="1" applyFont="1" applyFill="1" applyBorder="1" applyAlignment="1" applyProtection="1">
      <alignment horizontal="right"/>
      <protection locked="0"/>
    </xf>
    <xf numFmtId="174" fontId="1" fillId="0" borderId="51" xfId="0" applyNumberFormat="1" applyFont="1" applyFill="1" applyBorder="1" applyAlignment="1" applyProtection="1">
      <alignment horizontal="right"/>
      <protection locked="0"/>
    </xf>
    <xf numFmtId="0" fontId="1" fillId="7" borderId="52" xfId="0" applyFont="1" applyFill="1" applyBorder="1" applyAlignment="1" applyProtection="1">
      <alignment horizontal="left" wrapText="1" indent="3"/>
      <protection/>
    </xf>
    <xf numFmtId="174" fontId="3" fillId="0" borderId="13" xfId="0" applyNumberFormat="1" applyFont="1" applyFill="1" applyBorder="1" applyAlignment="1" applyProtection="1">
      <alignment horizontal="right"/>
      <protection locked="0"/>
    </xf>
    <xf numFmtId="174" fontId="1" fillId="0" borderId="30" xfId="0" applyNumberFormat="1" applyFont="1" applyFill="1" applyBorder="1" applyAlignment="1" applyProtection="1">
      <alignment horizontal="right"/>
      <protection locked="0"/>
    </xf>
    <xf numFmtId="0" fontId="30" fillId="0" borderId="53" xfId="0" applyFont="1" applyBorder="1" applyAlignment="1" applyProtection="1">
      <alignment horizontal="right" indent="1"/>
      <protection/>
    </xf>
    <xf numFmtId="0" fontId="30" fillId="0" borderId="54" xfId="0" applyFont="1" applyBorder="1" applyAlignment="1" applyProtection="1">
      <alignment horizontal="right" indent="1"/>
      <protection/>
    </xf>
    <xf numFmtId="49" fontId="29" fillId="0" borderId="54" xfId="0" applyNumberFormat="1" applyFont="1" applyBorder="1" applyAlignment="1" applyProtection="1">
      <alignment horizontal="left" wrapText="1" indent="1"/>
      <protection/>
    </xf>
    <xf numFmtId="49" fontId="29" fillId="0" borderId="55" xfId="0" applyNumberFormat="1" applyFont="1" applyBorder="1" applyAlignment="1" applyProtection="1">
      <alignment horizontal="left" wrapText="1" indent="1"/>
      <protection/>
    </xf>
    <xf numFmtId="0" fontId="27" fillId="0" borderId="0" xfId="0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left" indent="1"/>
      <protection/>
    </xf>
    <xf numFmtId="0" fontId="30" fillId="0" borderId="56" xfId="0" applyFont="1" applyBorder="1" applyAlignment="1" applyProtection="1">
      <alignment horizontal="right" indent="1"/>
      <protection/>
    </xf>
    <xf numFmtId="0" fontId="30" fillId="0" borderId="0" xfId="0" applyFont="1" applyBorder="1" applyAlignment="1" applyProtection="1">
      <alignment horizontal="right" indent="1"/>
      <protection/>
    </xf>
    <xf numFmtId="14" fontId="29" fillId="0" borderId="0" xfId="0" applyNumberFormat="1" applyFont="1" applyBorder="1" applyAlignment="1" applyProtection="1">
      <alignment horizontal="left" indent="1"/>
      <protection/>
    </xf>
    <xf numFmtId="14" fontId="29" fillId="0" borderId="57" xfId="0" applyNumberFormat="1" applyFont="1" applyBorder="1" applyAlignment="1" applyProtection="1">
      <alignment horizontal="left" indent="1"/>
      <protection/>
    </xf>
    <xf numFmtId="49" fontId="29" fillId="0" borderId="0" xfId="0" applyNumberFormat="1" applyFont="1" applyBorder="1" applyAlignment="1" applyProtection="1">
      <alignment horizontal="left" indent="1"/>
      <protection/>
    </xf>
    <xf numFmtId="49" fontId="29" fillId="0" borderId="57" xfId="0" applyNumberFormat="1" applyFont="1" applyBorder="1" applyAlignment="1" applyProtection="1">
      <alignment horizontal="left" indent="1"/>
      <protection/>
    </xf>
    <xf numFmtId="0" fontId="30" fillId="0" borderId="58" xfId="0" applyFont="1" applyBorder="1" applyAlignment="1" applyProtection="1">
      <alignment horizontal="right" indent="1"/>
      <protection/>
    </xf>
    <xf numFmtId="0" fontId="30" fillId="0" borderId="59" xfId="0" applyFont="1" applyBorder="1" applyAlignment="1" applyProtection="1">
      <alignment horizontal="right" indent="1"/>
      <protection/>
    </xf>
    <xf numFmtId="49" fontId="29" fillId="0" borderId="59" xfId="0" applyNumberFormat="1" applyFont="1" applyBorder="1" applyAlignment="1" applyProtection="1">
      <alignment horizontal="left" indent="1"/>
      <protection/>
    </xf>
    <xf numFmtId="49" fontId="29" fillId="0" borderId="60" xfId="0" applyNumberFormat="1" applyFont="1" applyBorder="1" applyAlignment="1" applyProtection="1">
      <alignment horizontal="left" indent="1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/>
      <protection/>
    </xf>
    <xf numFmtId="0" fontId="28" fillId="0" borderId="62" xfId="0" applyFont="1" applyBorder="1" applyAlignment="1" applyProtection="1">
      <alignment horizontal="center" vertical="center"/>
      <protection/>
    </xf>
    <xf numFmtId="0" fontId="28" fillId="0" borderId="62" xfId="0" applyFont="1" applyBorder="1" applyAlignment="1" applyProtection="1">
      <alignment horizontal="left" vertical="center" indent="2"/>
      <protection/>
    </xf>
    <xf numFmtId="0" fontId="28" fillId="0" borderId="63" xfId="0" applyFont="1" applyBorder="1" applyAlignment="1" applyProtection="1">
      <alignment horizontal="left" vertical="center" indent="2"/>
      <protection/>
    </xf>
    <xf numFmtId="0" fontId="0" fillId="0" borderId="64" xfId="0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49" fontId="0" fillId="0" borderId="65" xfId="0" applyNumberFormat="1" applyBorder="1" applyAlignment="1" applyProtection="1">
      <alignment horizontal="center" wrapText="1"/>
      <protection locked="0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104</xdr:row>
      <xdr:rowOff>47625</xdr:rowOff>
    </xdr:from>
    <xdr:to>
      <xdr:col>4</xdr:col>
      <xdr:colOff>914400</xdr:colOff>
      <xdr:row>104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00513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36"/>
  <sheetViews>
    <sheetView tabSelected="1" zoomScale="85" zoomScaleNormal="85" zoomScalePageLayoutView="0" workbookViewId="0" topLeftCell="A1">
      <selection activeCell="D9" sqref="D9"/>
    </sheetView>
  </sheetViews>
  <sheetFormatPr defaultColWidth="0.875" defaultRowHeight="12.75"/>
  <cols>
    <col min="1" max="1" width="47.75390625" style="4" customWidth="1"/>
    <col min="2" max="2" width="5.75390625" style="4" customWidth="1"/>
    <col min="3" max="3" width="15.625" style="4" customWidth="1"/>
    <col min="4" max="4" width="16.875" style="4" customWidth="1"/>
    <col min="5" max="5" width="15.25390625" style="4" customWidth="1"/>
    <col min="6" max="6" width="16.875" style="4" customWidth="1"/>
    <col min="7" max="7" width="15.00390625" style="4" customWidth="1"/>
    <col min="8" max="16" width="13.875" style="4" customWidth="1"/>
    <col min="17" max="17" width="47.75390625" style="4" customWidth="1"/>
    <col min="18" max="18" width="5.625" style="4" customWidth="1"/>
    <col min="19" max="19" width="15.625" style="4" customWidth="1"/>
    <col min="20" max="20" width="16.875" style="4" customWidth="1"/>
    <col min="21" max="21" width="15.25390625" style="4" customWidth="1"/>
    <col min="22" max="22" width="16.875" style="4" customWidth="1"/>
    <col min="23" max="23" width="15.00390625" style="4" customWidth="1"/>
    <col min="24" max="32" width="13.875" style="4" customWidth="1"/>
    <col min="33" max="33" width="4.25390625" style="4" hidden="1" customWidth="1"/>
    <col min="34" max="34" width="4.375" style="4" hidden="1" customWidth="1"/>
    <col min="35" max="16384" width="0.875" style="4" customWidth="1"/>
  </cols>
  <sheetData>
    <row r="1" spans="1:34" ht="13.5" customHeight="1" thickBot="1">
      <c r="A1" s="23"/>
      <c r="B1" s="176" t="s">
        <v>49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"/>
      <c r="O1" s="3"/>
      <c r="P1" s="3"/>
      <c r="AG1" s="69" t="s">
        <v>193</v>
      </c>
      <c r="AH1" s="73"/>
    </row>
    <row r="2" spans="2:34" ht="13.5" customHeight="1">
      <c r="B2" s="176" t="s">
        <v>50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"/>
      <c r="O2" s="3"/>
      <c r="P2" s="48" t="s">
        <v>8</v>
      </c>
      <c r="AG2" s="69" t="s">
        <v>190</v>
      </c>
      <c r="AH2" s="73"/>
    </row>
    <row r="3" spans="1:34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19</v>
      </c>
      <c r="P3" s="49" t="s">
        <v>11</v>
      </c>
      <c r="AG3" s="69" t="s">
        <v>194</v>
      </c>
      <c r="AH3" s="73"/>
    </row>
    <row r="4" spans="1:34" ht="13.5" customHeight="1">
      <c r="A4" s="7"/>
      <c r="B4" s="7"/>
      <c r="C4" s="7"/>
      <c r="D4" s="8" t="s">
        <v>47</v>
      </c>
      <c r="E4" s="174" t="s">
        <v>186</v>
      </c>
      <c r="F4" s="174"/>
      <c r="G4" s="174"/>
      <c r="H4" s="174"/>
      <c r="I4" s="174"/>
      <c r="J4" s="174"/>
      <c r="K4" s="7"/>
      <c r="L4" s="7"/>
      <c r="M4" s="7"/>
      <c r="N4" s="7"/>
      <c r="O4" s="6" t="s">
        <v>20</v>
      </c>
      <c r="P4" s="68">
        <v>45292</v>
      </c>
      <c r="AG4" s="69" t="s">
        <v>191</v>
      </c>
      <c r="AH4" s="73"/>
    </row>
    <row r="5" spans="1:34" ht="12.75">
      <c r="A5" s="9" t="s">
        <v>45</v>
      </c>
      <c r="B5" s="177" t="s">
        <v>188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72"/>
      <c r="O5" s="6" t="s">
        <v>21</v>
      </c>
      <c r="P5" s="49" t="s">
        <v>187</v>
      </c>
      <c r="AG5" s="69"/>
      <c r="AH5" s="73"/>
    </row>
    <row r="6" spans="1:34" ht="13.5" customHeight="1">
      <c r="A6" s="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2"/>
      <c r="O6" s="6"/>
      <c r="P6" s="49"/>
      <c r="AG6" s="69" t="s">
        <v>189</v>
      </c>
      <c r="AH6" s="73"/>
    </row>
    <row r="7" spans="1:34" ht="12.75">
      <c r="A7" s="9" t="s">
        <v>46</v>
      </c>
      <c r="B7" s="177" t="s">
        <v>185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72"/>
      <c r="O7" s="6" t="s">
        <v>65</v>
      </c>
      <c r="P7" s="49" t="s">
        <v>195</v>
      </c>
      <c r="AG7" s="69"/>
      <c r="AH7" s="69"/>
    </row>
    <row r="8" spans="1:34" ht="13.5" customHeight="1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49"/>
      <c r="AG8" s="69" t="s">
        <v>192</v>
      </c>
      <c r="AH8" s="69"/>
    </row>
    <row r="9" spans="1:34" ht="13.5" customHeight="1" thickBot="1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22</v>
      </c>
      <c r="P9" s="50" t="s">
        <v>10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0"/>
      <c r="AG9" s="69"/>
      <c r="AH9" s="69"/>
    </row>
    <row r="10" spans="17:34" ht="13.5" customHeight="1"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0" t="s">
        <v>48</v>
      </c>
      <c r="AG10" s="69"/>
      <c r="AH10" s="69"/>
    </row>
    <row r="11" spans="1:34" ht="12.75" customHeight="1">
      <c r="A11" s="166" t="s">
        <v>0</v>
      </c>
      <c r="B11" s="167" t="s">
        <v>1</v>
      </c>
      <c r="C11" s="165" t="s">
        <v>64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6" t="s">
        <v>0</v>
      </c>
      <c r="R11" s="167" t="s">
        <v>1</v>
      </c>
      <c r="S11" s="168" t="s">
        <v>55</v>
      </c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69"/>
      <c r="AH11" s="69"/>
    </row>
    <row r="12" spans="1:34" ht="101.25">
      <c r="A12" s="166"/>
      <c r="B12" s="167"/>
      <c r="C12" s="47" t="s">
        <v>51</v>
      </c>
      <c r="D12" s="52" t="s">
        <v>52</v>
      </c>
      <c r="E12" s="11" t="s">
        <v>53</v>
      </c>
      <c r="F12" s="52" t="s">
        <v>54</v>
      </c>
      <c r="G12" s="11" t="s">
        <v>2</v>
      </c>
      <c r="H12" s="11" t="s">
        <v>69</v>
      </c>
      <c r="I12" s="11" t="s">
        <v>171</v>
      </c>
      <c r="J12" s="11" t="s">
        <v>183</v>
      </c>
      <c r="K12" s="11" t="s">
        <v>73</v>
      </c>
      <c r="L12" s="11" t="s">
        <v>72</v>
      </c>
      <c r="M12" s="11" t="s">
        <v>3</v>
      </c>
      <c r="N12" s="11" t="s">
        <v>70</v>
      </c>
      <c r="O12" s="11" t="s">
        <v>71</v>
      </c>
      <c r="P12" s="120" t="s">
        <v>4</v>
      </c>
      <c r="Q12" s="166"/>
      <c r="R12" s="167"/>
      <c r="S12" s="47" t="s">
        <v>51</v>
      </c>
      <c r="T12" s="52" t="s">
        <v>52</v>
      </c>
      <c r="U12" s="11" t="s">
        <v>53</v>
      </c>
      <c r="V12" s="52" t="s">
        <v>54</v>
      </c>
      <c r="W12" s="11" t="s">
        <v>2</v>
      </c>
      <c r="X12" s="11" t="s">
        <v>69</v>
      </c>
      <c r="Y12" s="11" t="s">
        <v>171</v>
      </c>
      <c r="Z12" s="11" t="s">
        <v>183</v>
      </c>
      <c r="AA12" s="11" t="s">
        <v>73</v>
      </c>
      <c r="AB12" s="11" t="s">
        <v>72</v>
      </c>
      <c r="AC12" s="11" t="s">
        <v>3</v>
      </c>
      <c r="AD12" s="11" t="s">
        <v>70</v>
      </c>
      <c r="AE12" s="11" t="s">
        <v>71</v>
      </c>
      <c r="AF12" s="47" t="s">
        <v>4</v>
      </c>
      <c r="AG12" s="69"/>
      <c r="AH12" s="69"/>
    </row>
    <row r="13" spans="1:34" ht="13.5" thickBot="1">
      <c r="A13" s="2">
        <v>1</v>
      </c>
      <c r="B13" s="13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54">
        <v>15</v>
      </c>
      <c r="P13" s="115">
        <v>16</v>
      </c>
      <c r="Q13" s="2">
        <v>1</v>
      </c>
      <c r="R13" s="12">
        <v>2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14">
        <v>28</v>
      </c>
      <c r="AE13" s="14">
        <v>29</v>
      </c>
      <c r="AF13" s="53">
        <v>30</v>
      </c>
      <c r="AG13" s="69"/>
      <c r="AH13" s="69"/>
    </row>
    <row r="14" spans="1:34" ht="12.75">
      <c r="A14" s="35" t="s">
        <v>5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51" t="s">
        <v>5</v>
      </c>
      <c r="R14" s="3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/>
      <c r="AG14" s="69"/>
      <c r="AH14" s="69"/>
    </row>
    <row r="15" spans="1:32" ht="19.5" customHeight="1">
      <c r="A15" s="34" t="s">
        <v>6</v>
      </c>
      <c r="B15" s="19" t="s">
        <v>23</v>
      </c>
      <c r="C15" s="55">
        <f>E15+P15-D15</f>
        <v>28578532.04</v>
      </c>
      <c r="D15" s="106"/>
      <c r="E15" s="55">
        <f>G15+H15+I15+J15+K15+L15+M15+N15+O15-F15</f>
        <v>28578532.04</v>
      </c>
      <c r="F15" s="106"/>
      <c r="G15" s="57"/>
      <c r="H15" s="57"/>
      <c r="I15" s="57"/>
      <c r="J15" s="57"/>
      <c r="K15" s="57"/>
      <c r="L15" s="57"/>
      <c r="M15" s="57">
        <v>18110651.76</v>
      </c>
      <c r="N15" s="57">
        <v>380053.21</v>
      </c>
      <c r="O15" s="57">
        <v>10087827.07</v>
      </c>
      <c r="P15" s="116"/>
      <c r="Q15" s="34" t="s">
        <v>6</v>
      </c>
      <c r="R15" s="19" t="s">
        <v>23</v>
      </c>
      <c r="S15" s="55">
        <f>U15+AF15-T15</f>
        <v>29441820.53</v>
      </c>
      <c r="T15" s="106"/>
      <c r="U15" s="55">
        <f>W15+X15+Y15+Z15+AA15+AB15+AC15+AD15+AE15-V15</f>
        <v>29441820.53</v>
      </c>
      <c r="V15" s="106"/>
      <c r="W15" s="57"/>
      <c r="X15" s="57"/>
      <c r="Y15" s="57"/>
      <c r="Z15" s="57"/>
      <c r="AA15" s="57"/>
      <c r="AB15" s="57"/>
      <c r="AC15" s="57">
        <v>18507679.76</v>
      </c>
      <c r="AD15" s="57">
        <v>380053.21</v>
      </c>
      <c r="AE15" s="57">
        <v>10554087.56</v>
      </c>
      <c r="AF15" s="58"/>
    </row>
    <row r="16" spans="1:32" ht="19.5" customHeight="1">
      <c r="A16" s="15" t="s">
        <v>74</v>
      </c>
      <c r="B16" s="16" t="s">
        <v>24</v>
      </c>
      <c r="C16" s="55">
        <f>E16+P16-D16</f>
        <v>22886926.73</v>
      </c>
      <c r="D16" s="106"/>
      <c r="E16" s="55">
        <f>G16+H16+I16+J16+K16+L16+M16+N16+O16-F16</f>
        <v>22886926.73</v>
      </c>
      <c r="F16" s="106"/>
      <c r="G16" s="57"/>
      <c r="H16" s="57"/>
      <c r="I16" s="57"/>
      <c r="J16" s="57"/>
      <c r="K16" s="57"/>
      <c r="L16" s="57"/>
      <c r="M16" s="57">
        <v>13768971.24</v>
      </c>
      <c r="N16" s="57">
        <v>322983.21</v>
      </c>
      <c r="O16" s="57">
        <v>8794972.28</v>
      </c>
      <c r="P16" s="116"/>
      <c r="Q16" s="15" t="s">
        <v>74</v>
      </c>
      <c r="R16" s="16" t="s">
        <v>24</v>
      </c>
      <c r="S16" s="55">
        <f>U16+AF16-T16</f>
        <v>24131295.21</v>
      </c>
      <c r="T16" s="106"/>
      <c r="U16" s="55">
        <f>W16+X16+Y16+Z16+AA16+AB16+AC16+AD16+AE16-V16</f>
        <v>24131295.21</v>
      </c>
      <c r="V16" s="106"/>
      <c r="W16" s="57"/>
      <c r="X16" s="57"/>
      <c r="Y16" s="57"/>
      <c r="Z16" s="57"/>
      <c r="AA16" s="57"/>
      <c r="AB16" s="57"/>
      <c r="AC16" s="57">
        <v>14782274.32</v>
      </c>
      <c r="AD16" s="57">
        <v>322983.21</v>
      </c>
      <c r="AE16" s="57">
        <v>9026037.68</v>
      </c>
      <c r="AF16" s="58"/>
    </row>
    <row r="17" spans="1:32" s="17" customFormat="1" ht="21.75" customHeight="1">
      <c r="A17" s="20" t="s">
        <v>157</v>
      </c>
      <c r="B17" s="19" t="s">
        <v>56</v>
      </c>
      <c r="C17" s="55">
        <f>E17+P17-D17</f>
        <v>22886926.73</v>
      </c>
      <c r="D17" s="106"/>
      <c r="E17" s="55">
        <f>G17+H17+I17+J17+K17+L17+M17+N17+O17-F17</f>
        <v>22886926.73</v>
      </c>
      <c r="F17" s="106"/>
      <c r="G17" s="57"/>
      <c r="H17" s="57"/>
      <c r="I17" s="57"/>
      <c r="J17" s="57"/>
      <c r="K17" s="57"/>
      <c r="L17" s="57"/>
      <c r="M17" s="57">
        <v>13768971.24</v>
      </c>
      <c r="N17" s="57">
        <v>322983.21</v>
      </c>
      <c r="O17" s="57">
        <v>8794972.28</v>
      </c>
      <c r="P17" s="116"/>
      <c r="Q17" s="20" t="s">
        <v>157</v>
      </c>
      <c r="R17" s="19" t="s">
        <v>56</v>
      </c>
      <c r="S17" s="55">
        <f>U17+AF17-T17</f>
        <v>24131295.21</v>
      </c>
      <c r="T17" s="106"/>
      <c r="U17" s="55">
        <f>W17+X17+Y17+Z17+AA17+AB17+AC17+AD17+AE17-V17</f>
        <v>24131295.21</v>
      </c>
      <c r="V17" s="106"/>
      <c r="W17" s="57"/>
      <c r="X17" s="57"/>
      <c r="Y17" s="57"/>
      <c r="Z17" s="57"/>
      <c r="AA17" s="57"/>
      <c r="AB17" s="57"/>
      <c r="AC17" s="57">
        <v>14782274.32</v>
      </c>
      <c r="AD17" s="57">
        <v>322983.21</v>
      </c>
      <c r="AE17" s="57">
        <v>9026037.68</v>
      </c>
      <c r="AF17" s="58"/>
    </row>
    <row r="18" spans="1:32" s="17" customFormat="1" ht="19.5" customHeight="1">
      <c r="A18" s="15" t="s">
        <v>75</v>
      </c>
      <c r="B18" s="16" t="s">
        <v>25</v>
      </c>
      <c r="C18" s="55">
        <f>C15-C16</f>
        <v>5691605.31</v>
      </c>
      <c r="D18" s="106"/>
      <c r="E18" s="55">
        <f>E15-E16</f>
        <v>5691605.31</v>
      </c>
      <c r="F18" s="106"/>
      <c r="G18" s="55">
        <f aca="true" t="shared" si="0" ref="G18:P18">G15-G16</f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4341680.52</v>
      </c>
      <c r="N18" s="55">
        <f t="shared" si="0"/>
        <v>57070</v>
      </c>
      <c r="O18" s="55">
        <f t="shared" si="0"/>
        <v>1292854.79</v>
      </c>
      <c r="P18" s="117">
        <f t="shared" si="0"/>
        <v>0</v>
      </c>
      <c r="Q18" s="15" t="s">
        <v>75</v>
      </c>
      <c r="R18" s="16" t="s">
        <v>25</v>
      </c>
      <c r="S18" s="55">
        <f>S15-S16</f>
        <v>5310525.32</v>
      </c>
      <c r="T18" s="106"/>
      <c r="U18" s="55">
        <f>U15-U16</f>
        <v>5310525.32</v>
      </c>
      <c r="V18" s="106"/>
      <c r="W18" s="55">
        <f aca="true" t="shared" si="1" ref="W18:AF18">W15-W16</f>
        <v>0</v>
      </c>
      <c r="X18" s="55">
        <f t="shared" si="1"/>
        <v>0</v>
      </c>
      <c r="Y18" s="55">
        <f t="shared" si="1"/>
        <v>0</v>
      </c>
      <c r="Z18" s="55">
        <f t="shared" si="1"/>
        <v>0</v>
      </c>
      <c r="AA18" s="55">
        <f t="shared" si="1"/>
        <v>0</v>
      </c>
      <c r="AB18" s="55">
        <f t="shared" si="1"/>
        <v>0</v>
      </c>
      <c r="AC18" s="55">
        <f t="shared" si="1"/>
        <v>3725405.44</v>
      </c>
      <c r="AD18" s="55">
        <f t="shared" si="1"/>
        <v>57070</v>
      </c>
      <c r="AE18" s="55">
        <f t="shared" si="1"/>
        <v>1528049.88</v>
      </c>
      <c r="AF18" s="56">
        <f t="shared" si="1"/>
        <v>0</v>
      </c>
    </row>
    <row r="19" spans="1:32" ht="12.75">
      <c r="A19" s="18" t="s">
        <v>76</v>
      </c>
      <c r="B19" s="16" t="s">
        <v>26</v>
      </c>
      <c r="C19" s="55">
        <f>E19+P19-D19</f>
        <v>0</v>
      </c>
      <c r="D19" s="106"/>
      <c r="E19" s="55">
        <f>G19+H19+I19+J19+K19+L19+M19+N19+O19-F19</f>
        <v>0</v>
      </c>
      <c r="F19" s="106"/>
      <c r="G19" s="57"/>
      <c r="H19" s="57"/>
      <c r="I19" s="57"/>
      <c r="J19" s="57"/>
      <c r="K19" s="57"/>
      <c r="L19" s="57"/>
      <c r="M19" s="57"/>
      <c r="N19" s="57"/>
      <c r="O19" s="57"/>
      <c r="P19" s="116"/>
      <c r="Q19" s="18" t="s">
        <v>76</v>
      </c>
      <c r="R19" s="16" t="s">
        <v>26</v>
      </c>
      <c r="S19" s="55">
        <f>U19+AF19-T19</f>
        <v>0</v>
      </c>
      <c r="T19" s="106"/>
      <c r="U19" s="55">
        <f>W19+X19+Y19+Z19+AA19+AB19+AC19+AD19+AE19-V19</f>
        <v>0</v>
      </c>
      <c r="V19" s="106"/>
      <c r="W19" s="57"/>
      <c r="X19" s="57"/>
      <c r="Y19" s="57"/>
      <c r="Z19" s="57"/>
      <c r="AA19" s="57"/>
      <c r="AB19" s="57"/>
      <c r="AC19" s="57"/>
      <c r="AD19" s="57"/>
      <c r="AE19" s="57"/>
      <c r="AF19" s="58"/>
    </row>
    <row r="20" spans="1:32" ht="19.5" customHeight="1">
      <c r="A20" s="15" t="s">
        <v>78</v>
      </c>
      <c r="B20" s="16" t="s">
        <v>27</v>
      </c>
      <c r="C20" s="55">
        <f>E20+P20-D20</f>
        <v>0</v>
      </c>
      <c r="D20" s="106"/>
      <c r="E20" s="55">
        <f>G20+H20+I20+J20+K20+L20+M20+N20+O20-F20</f>
        <v>0</v>
      </c>
      <c r="F20" s="106"/>
      <c r="G20" s="57"/>
      <c r="H20" s="57"/>
      <c r="I20" s="57"/>
      <c r="J20" s="57"/>
      <c r="K20" s="57"/>
      <c r="L20" s="57"/>
      <c r="M20" s="57"/>
      <c r="N20" s="57"/>
      <c r="O20" s="57"/>
      <c r="P20" s="116"/>
      <c r="Q20" s="15" t="s">
        <v>78</v>
      </c>
      <c r="R20" s="16" t="s">
        <v>27</v>
      </c>
      <c r="S20" s="55">
        <f>U20+AF20-T20</f>
        <v>0</v>
      </c>
      <c r="T20" s="106"/>
      <c r="U20" s="55">
        <f>W20+X20+Y20+Z20+AA20+AB20+AC20+AD20+AE20-V20</f>
        <v>0</v>
      </c>
      <c r="V20" s="106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32" s="17" customFormat="1" ht="21.75" customHeight="1">
      <c r="A21" s="20" t="s">
        <v>79</v>
      </c>
      <c r="B21" s="19" t="s">
        <v>77</v>
      </c>
      <c r="C21" s="55">
        <f>E21+P21-D21</f>
        <v>0</v>
      </c>
      <c r="D21" s="106"/>
      <c r="E21" s="55">
        <f>G21+H21+I21+J21+K21+L21+M21+N21+O21-F21</f>
        <v>0</v>
      </c>
      <c r="F21" s="106"/>
      <c r="G21" s="57"/>
      <c r="H21" s="57"/>
      <c r="I21" s="57"/>
      <c r="J21" s="57"/>
      <c r="K21" s="57"/>
      <c r="L21" s="57"/>
      <c r="M21" s="57"/>
      <c r="N21" s="57"/>
      <c r="O21" s="57"/>
      <c r="P21" s="116"/>
      <c r="Q21" s="20" t="s">
        <v>79</v>
      </c>
      <c r="R21" s="19" t="s">
        <v>77</v>
      </c>
      <c r="S21" s="55">
        <f>U21+AF21-T21</f>
        <v>0</v>
      </c>
      <c r="T21" s="106"/>
      <c r="U21" s="55">
        <f>W21+X21+Y21+Z21+AA21+AB21+AC21+AD21+AE21-V21</f>
        <v>0</v>
      </c>
      <c r="V21" s="106"/>
      <c r="W21" s="57"/>
      <c r="X21" s="57"/>
      <c r="Y21" s="57"/>
      <c r="Z21" s="57"/>
      <c r="AA21" s="57"/>
      <c r="AB21" s="57"/>
      <c r="AC21" s="57"/>
      <c r="AD21" s="57"/>
      <c r="AE21" s="57"/>
      <c r="AF21" s="58"/>
    </row>
    <row r="22" spans="1:32" s="17" customFormat="1" ht="22.5">
      <c r="A22" s="18" t="s">
        <v>80</v>
      </c>
      <c r="B22" s="16" t="s">
        <v>28</v>
      </c>
      <c r="C22" s="55">
        <f>C19-C20</f>
        <v>0</v>
      </c>
      <c r="D22" s="106"/>
      <c r="E22" s="55">
        <f>E19-E20</f>
        <v>0</v>
      </c>
      <c r="F22" s="106"/>
      <c r="G22" s="55">
        <f aca="true" t="shared" si="2" ref="G22:P22">G19-G20</f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  <c r="K22" s="55">
        <f t="shared" si="2"/>
        <v>0</v>
      </c>
      <c r="L22" s="55">
        <f t="shared" si="2"/>
        <v>0</v>
      </c>
      <c r="M22" s="55">
        <f t="shared" si="2"/>
        <v>0</v>
      </c>
      <c r="N22" s="55">
        <f t="shared" si="2"/>
        <v>0</v>
      </c>
      <c r="O22" s="55">
        <f t="shared" si="2"/>
        <v>0</v>
      </c>
      <c r="P22" s="117">
        <f t="shared" si="2"/>
        <v>0</v>
      </c>
      <c r="Q22" s="18" t="s">
        <v>80</v>
      </c>
      <c r="R22" s="16" t="s">
        <v>28</v>
      </c>
      <c r="S22" s="55">
        <f>S19-S20</f>
        <v>0</v>
      </c>
      <c r="T22" s="106"/>
      <c r="U22" s="55">
        <f>U19-U20</f>
        <v>0</v>
      </c>
      <c r="V22" s="106"/>
      <c r="W22" s="55">
        <f aca="true" t="shared" si="3" ref="W22:AF22">W19-W20</f>
        <v>0</v>
      </c>
      <c r="X22" s="55">
        <f t="shared" si="3"/>
        <v>0</v>
      </c>
      <c r="Y22" s="55">
        <f t="shared" si="3"/>
        <v>0</v>
      </c>
      <c r="Z22" s="55">
        <f t="shared" si="3"/>
        <v>0</v>
      </c>
      <c r="AA22" s="55">
        <f t="shared" si="3"/>
        <v>0</v>
      </c>
      <c r="AB22" s="55">
        <f t="shared" si="3"/>
        <v>0</v>
      </c>
      <c r="AC22" s="55">
        <f t="shared" si="3"/>
        <v>0</v>
      </c>
      <c r="AD22" s="55">
        <f t="shared" si="3"/>
        <v>0</v>
      </c>
      <c r="AE22" s="55">
        <f t="shared" si="3"/>
        <v>0</v>
      </c>
      <c r="AF22" s="56">
        <f t="shared" si="3"/>
        <v>0</v>
      </c>
    </row>
    <row r="23" spans="1:32" ht="19.5" customHeight="1">
      <c r="A23" s="15" t="s">
        <v>172</v>
      </c>
      <c r="B23" s="16" t="s">
        <v>29</v>
      </c>
      <c r="C23" s="55">
        <f aca="true" t="shared" si="4" ref="C23:C31">E23+P23-D23</f>
        <v>11736296.23</v>
      </c>
      <c r="D23" s="106"/>
      <c r="E23" s="55">
        <f aca="true" t="shared" si="5" ref="E23:E31">G23+H23+I23+J23+K23+L23+M23+N23+O23-F23</f>
        <v>11736296.23</v>
      </c>
      <c r="F23" s="106"/>
      <c r="G23" s="57"/>
      <c r="H23" s="57"/>
      <c r="I23" s="57"/>
      <c r="J23" s="57"/>
      <c r="K23" s="57"/>
      <c r="L23" s="57"/>
      <c r="M23" s="57">
        <v>714764.42</v>
      </c>
      <c r="N23" s="57"/>
      <c r="O23" s="57">
        <v>11021531.81</v>
      </c>
      <c r="P23" s="116"/>
      <c r="Q23" s="15" t="s">
        <v>172</v>
      </c>
      <c r="R23" s="16" t="s">
        <v>29</v>
      </c>
      <c r="S23" s="55">
        <f aca="true" t="shared" si="6" ref="S23:S31">U23+AF23-T23</f>
        <v>11938393.89</v>
      </c>
      <c r="T23" s="106"/>
      <c r="U23" s="55">
        <f aca="true" t="shared" si="7" ref="U23:U31">W23+X23+Y23+Z23+AA23+AB23+AC23+AD23+AE23-V23</f>
        <v>11938393.89</v>
      </c>
      <c r="V23" s="106"/>
      <c r="W23" s="57"/>
      <c r="X23" s="57"/>
      <c r="Y23" s="57"/>
      <c r="Z23" s="57"/>
      <c r="AA23" s="57"/>
      <c r="AB23" s="57"/>
      <c r="AC23" s="57">
        <v>916862.08</v>
      </c>
      <c r="AD23" s="57"/>
      <c r="AE23" s="57">
        <v>11021531.81</v>
      </c>
      <c r="AF23" s="58"/>
    </row>
    <row r="24" spans="1:32" ht="22.5">
      <c r="A24" s="18" t="s">
        <v>158</v>
      </c>
      <c r="B24" s="16" t="s">
        <v>30</v>
      </c>
      <c r="C24" s="55">
        <f t="shared" si="4"/>
        <v>2249666.51</v>
      </c>
      <c r="D24" s="107"/>
      <c r="E24" s="55">
        <f t="shared" si="5"/>
        <v>2249666.51</v>
      </c>
      <c r="F24" s="107"/>
      <c r="G24" s="59"/>
      <c r="H24" s="59"/>
      <c r="I24" s="59"/>
      <c r="J24" s="59"/>
      <c r="K24" s="59"/>
      <c r="L24" s="59"/>
      <c r="M24" s="59">
        <v>740728.71</v>
      </c>
      <c r="N24" s="59">
        <v>674334.96</v>
      </c>
      <c r="O24" s="59">
        <v>834602.84</v>
      </c>
      <c r="P24" s="118"/>
      <c r="Q24" s="18" t="s">
        <v>158</v>
      </c>
      <c r="R24" s="16" t="s">
        <v>30</v>
      </c>
      <c r="S24" s="61">
        <f t="shared" si="6"/>
        <v>2734267.59</v>
      </c>
      <c r="T24" s="107"/>
      <c r="U24" s="55">
        <f t="shared" si="7"/>
        <v>2734267.59</v>
      </c>
      <c r="V24" s="107"/>
      <c r="W24" s="59"/>
      <c r="X24" s="59"/>
      <c r="Y24" s="59"/>
      <c r="Z24" s="59"/>
      <c r="AA24" s="59"/>
      <c r="AB24" s="59"/>
      <c r="AC24" s="59">
        <v>1425872.91</v>
      </c>
      <c r="AD24" s="59">
        <v>752334.96</v>
      </c>
      <c r="AE24" s="59">
        <v>556059.72</v>
      </c>
      <c r="AF24" s="60"/>
    </row>
    <row r="25" spans="1:32" ht="22.5">
      <c r="A25" s="21" t="s">
        <v>82</v>
      </c>
      <c r="B25" s="16" t="s">
        <v>81</v>
      </c>
      <c r="C25" s="55">
        <f t="shared" si="4"/>
        <v>0</v>
      </c>
      <c r="D25" s="107"/>
      <c r="E25" s="55">
        <f t="shared" si="5"/>
        <v>0</v>
      </c>
      <c r="F25" s="107"/>
      <c r="G25" s="59"/>
      <c r="H25" s="59"/>
      <c r="I25" s="59"/>
      <c r="J25" s="59"/>
      <c r="K25" s="59"/>
      <c r="L25" s="59"/>
      <c r="M25" s="59"/>
      <c r="N25" s="59"/>
      <c r="O25" s="59"/>
      <c r="P25" s="118"/>
      <c r="Q25" s="21" t="s">
        <v>82</v>
      </c>
      <c r="R25" s="16" t="s">
        <v>81</v>
      </c>
      <c r="S25" s="61">
        <f t="shared" si="6"/>
        <v>0</v>
      </c>
      <c r="T25" s="107"/>
      <c r="U25" s="55">
        <f t="shared" si="7"/>
        <v>0</v>
      </c>
      <c r="V25" s="107"/>
      <c r="W25" s="59"/>
      <c r="X25" s="59"/>
      <c r="Y25" s="59"/>
      <c r="Z25" s="59"/>
      <c r="AA25" s="59"/>
      <c r="AB25" s="59"/>
      <c r="AC25" s="59"/>
      <c r="AD25" s="59"/>
      <c r="AE25" s="59"/>
      <c r="AF25" s="60"/>
    </row>
    <row r="26" spans="1:32" s="17" customFormat="1" ht="22.5">
      <c r="A26" s="18" t="s">
        <v>83</v>
      </c>
      <c r="B26" s="16" t="s">
        <v>31</v>
      </c>
      <c r="C26" s="55">
        <f t="shared" si="4"/>
        <v>9200</v>
      </c>
      <c r="D26" s="106"/>
      <c r="E26" s="55">
        <f t="shared" si="5"/>
        <v>9200</v>
      </c>
      <c r="F26" s="106"/>
      <c r="G26" s="57"/>
      <c r="H26" s="57"/>
      <c r="I26" s="57"/>
      <c r="J26" s="57"/>
      <c r="K26" s="57"/>
      <c r="L26" s="57"/>
      <c r="M26" s="57"/>
      <c r="N26" s="57"/>
      <c r="O26" s="57">
        <v>9200</v>
      </c>
      <c r="P26" s="116"/>
      <c r="Q26" s="18" t="s">
        <v>83</v>
      </c>
      <c r="R26" s="16" t="s">
        <v>31</v>
      </c>
      <c r="S26" s="61">
        <f t="shared" si="6"/>
        <v>9200</v>
      </c>
      <c r="T26" s="106"/>
      <c r="U26" s="55">
        <f t="shared" si="7"/>
        <v>9200</v>
      </c>
      <c r="V26" s="106"/>
      <c r="W26" s="57"/>
      <c r="X26" s="57"/>
      <c r="Y26" s="57"/>
      <c r="Z26" s="57"/>
      <c r="AA26" s="57"/>
      <c r="AB26" s="57"/>
      <c r="AC26" s="57"/>
      <c r="AD26" s="57"/>
      <c r="AE26" s="57">
        <v>9200</v>
      </c>
      <c r="AF26" s="58"/>
    </row>
    <row r="27" spans="1:32" ht="24.75" customHeight="1">
      <c r="A27" s="22" t="s">
        <v>84</v>
      </c>
      <c r="B27" s="19" t="s">
        <v>32</v>
      </c>
      <c r="C27" s="55">
        <f t="shared" si="4"/>
        <v>0</v>
      </c>
      <c r="D27" s="106"/>
      <c r="E27" s="55">
        <f t="shared" si="5"/>
        <v>0</v>
      </c>
      <c r="F27" s="106"/>
      <c r="G27" s="57"/>
      <c r="H27" s="57"/>
      <c r="I27" s="57"/>
      <c r="J27" s="57"/>
      <c r="K27" s="57"/>
      <c r="L27" s="57"/>
      <c r="M27" s="57"/>
      <c r="N27" s="57"/>
      <c r="O27" s="57"/>
      <c r="P27" s="116"/>
      <c r="Q27" s="22" t="s">
        <v>84</v>
      </c>
      <c r="R27" s="19" t="s">
        <v>32</v>
      </c>
      <c r="S27" s="55">
        <f t="shared" si="6"/>
        <v>0</v>
      </c>
      <c r="T27" s="106"/>
      <c r="U27" s="55">
        <f t="shared" si="7"/>
        <v>0</v>
      </c>
      <c r="V27" s="106"/>
      <c r="W27" s="57"/>
      <c r="X27" s="57"/>
      <c r="Y27" s="57"/>
      <c r="Z27" s="57"/>
      <c r="AA27" s="57"/>
      <c r="AB27" s="57"/>
      <c r="AC27" s="57"/>
      <c r="AD27" s="57"/>
      <c r="AE27" s="57"/>
      <c r="AF27" s="58"/>
    </row>
    <row r="28" spans="1:32" ht="24.75" customHeight="1">
      <c r="A28" s="18" t="s">
        <v>174</v>
      </c>
      <c r="B28" s="19" t="s">
        <v>173</v>
      </c>
      <c r="C28" s="55">
        <f t="shared" si="4"/>
        <v>0</v>
      </c>
      <c r="D28" s="106"/>
      <c r="E28" s="55">
        <f t="shared" si="5"/>
        <v>0</v>
      </c>
      <c r="F28" s="106"/>
      <c r="G28" s="57"/>
      <c r="H28" s="57"/>
      <c r="I28" s="57"/>
      <c r="J28" s="57"/>
      <c r="K28" s="57"/>
      <c r="L28" s="57"/>
      <c r="M28" s="57"/>
      <c r="N28" s="57"/>
      <c r="O28" s="57"/>
      <c r="P28" s="116"/>
      <c r="Q28" s="18" t="s">
        <v>174</v>
      </c>
      <c r="R28" s="19" t="s">
        <v>173</v>
      </c>
      <c r="S28" s="55">
        <f t="shared" si="6"/>
        <v>0</v>
      </c>
      <c r="T28" s="106"/>
      <c r="U28" s="55">
        <f t="shared" si="7"/>
        <v>0</v>
      </c>
      <c r="V28" s="106"/>
      <c r="W28" s="57"/>
      <c r="X28" s="57"/>
      <c r="Y28" s="57"/>
      <c r="Z28" s="57"/>
      <c r="AA28" s="57"/>
      <c r="AB28" s="57"/>
      <c r="AC28" s="57"/>
      <c r="AD28" s="57"/>
      <c r="AE28" s="57"/>
      <c r="AF28" s="58"/>
    </row>
    <row r="29" spans="1:32" s="17" customFormat="1" ht="19.5" customHeight="1">
      <c r="A29" s="18" t="s">
        <v>85</v>
      </c>
      <c r="B29" s="16" t="s">
        <v>33</v>
      </c>
      <c r="C29" s="55">
        <f t="shared" si="4"/>
        <v>28009977.28</v>
      </c>
      <c r="D29" s="106"/>
      <c r="E29" s="55">
        <f t="shared" si="5"/>
        <v>28009977.28</v>
      </c>
      <c r="F29" s="106"/>
      <c r="G29" s="59"/>
      <c r="H29" s="59"/>
      <c r="I29" s="59"/>
      <c r="J29" s="59"/>
      <c r="K29" s="59"/>
      <c r="L29" s="59"/>
      <c r="M29" s="59">
        <v>1442919.31</v>
      </c>
      <c r="N29" s="59">
        <v>25567057.97</v>
      </c>
      <c r="O29" s="59">
        <v>1000000</v>
      </c>
      <c r="P29" s="118"/>
      <c r="Q29" s="18" t="s">
        <v>85</v>
      </c>
      <c r="R29" s="16" t="s">
        <v>33</v>
      </c>
      <c r="S29" s="55">
        <f t="shared" si="6"/>
        <v>104832793.31</v>
      </c>
      <c r="T29" s="106"/>
      <c r="U29" s="55">
        <f t="shared" si="7"/>
        <v>104832793.31</v>
      </c>
      <c r="V29" s="106"/>
      <c r="W29" s="59"/>
      <c r="X29" s="59"/>
      <c r="Y29" s="59"/>
      <c r="Z29" s="59"/>
      <c r="AA29" s="59"/>
      <c r="AB29" s="59"/>
      <c r="AC29" s="59">
        <v>97842919.31</v>
      </c>
      <c r="AD29" s="59">
        <v>5989874</v>
      </c>
      <c r="AE29" s="59">
        <v>1000000</v>
      </c>
      <c r="AF29" s="60"/>
    </row>
    <row r="30" spans="1:32" s="17" customFormat="1" ht="22.5">
      <c r="A30" s="20" t="s">
        <v>82</v>
      </c>
      <c r="B30" s="16" t="s">
        <v>86</v>
      </c>
      <c r="C30" s="55">
        <f t="shared" si="4"/>
        <v>1442919.31</v>
      </c>
      <c r="D30" s="106"/>
      <c r="E30" s="55">
        <f t="shared" si="5"/>
        <v>1442919.31</v>
      </c>
      <c r="F30" s="106"/>
      <c r="G30" s="57"/>
      <c r="H30" s="57"/>
      <c r="I30" s="57"/>
      <c r="J30" s="57"/>
      <c r="K30" s="57"/>
      <c r="L30" s="57"/>
      <c r="M30" s="57">
        <v>1442919.31</v>
      </c>
      <c r="N30" s="57"/>
      <c r="O30" s="57"/>
      <c r="P30" s="116"/>
      <c r="Q30" s="20" t="s">
        <v>82</v>
      </c>
      <c r="R30" s="16" t="s">
        <v>86</v>
      </c>
      <c r="S30" s="55">
        <f t="shared" si="6"/>
        <v>97842919.31</v>
      </c>
      <c r="T30" s="106"/>
      <c r="U30" s="55">
        <f t="shared" si="7"/>
        <v>97842919.31</v>
      </c>
      <c r="V30" s="106"/>
      <c r="W30" s="57"/>
      <c r="X30" s="57"/>
      <c r="Y30" s="57"/>
      <c r="Z30" s="57"/>
      <c r="AA30" s="57"/>
      <c r="AB30" s="57"/>
      <c r="AC30" s="57">
        <v>97842919.31</v>
      </c>
      <c r="AD30" s="57"/>
      <c r="AE30" s="57"/>
      <c r="AF30" s="58"/>
    </row>
    <row r="31" spans="1:32" ht="19.5" customHeight="1" thickBot="1">
      <c r="A31" s="40" t="s">
        <v>7</v>
      </c>
      <c r="B31" s="121" t="s">
        <v>57</v>
      </c>
      <c r="C31" s="122">
        <f t="shared" si="4"/>
        <v>0</v>
      </c>
      <c r="D31" s="123"/>
      <c r="E31" s="122">
        <f t="shared" si="5"/>
        <v>0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40" t="s">
        <v>7</v>
      </c>
      <c r="R31" s="121" t="s">
        <v>57</v>
      </c>
      <c r="S31" s="122">
        <f t="shared" si="6"/>
        <v>0</v>
      </c>
      <c r="T31" s="123"/>
      <c r="U31" s="122">
        <f t="shared" si="7"/>
        <v>0</v>
      </c>
      <c r="V31" s="123"/>
      <c r="W31" s="124"/>
      <c r="X31" s="124"/>
      <c r="Y31" s="124"/>
      <c r="Z31" s="124"/>
      <c r="AA31" s="124"/>
      <c r="AB31" s="124"/>
      <c r="AC31" s="124"/>
      <c r="AD31" s="124"/>
      <c r="AE31" s="124"/>
      <c r="AF31" s="126"/>
    </row>
    <row r="32" ht="12.75"/>
    <row r="33" spans="16:32" ht="12.75">
      <c r="P33" s="3" t="s">
        <v>90</v>
      </c>
      <c r="AF33" s="3" t="s">
        <v>155</v>
      </c>
    </row>
    <row r="34" spans="1:32" ht="12.75">
      <c r="A34" s="166" t="s">
        <v>0</v>
      </c>
      <c r="B34" s="167" t="s">
        <v>1</v>
      </c>
      <c r="C34" s="165" t="s">
        <v>64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 t="s">
        <v>0</v>
      </c>
      <c r="R34" s="167" t="s">
        <v>1</v>
      </c>
      <c r="S34" s="168" t="s">
        <v>55</v>
      </c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</row>
    <row r="35" spans="1:32" ht="135" customHeight="1">
      <c r="A35" s="166"/>
      <c r="B35" s="167"/>
      <c r="C35" s="47" t="s">
        <v>51</v>
      </c>
      <c r="D35" s="11" t="s">
        <v>52</v>
      </c>
      <c r="E35" s="11" t="s">
        <v>53</v>
      </c>
      <c r="F35" s="11" t="s">
        <v>54</v>
      </c>
      <c r="G35" s="11" t="s">
        <v>2</v>
      </c>
      <c r="H35" s="11" t="s">
        <v>69</v>
      </c>
      <c r="I35" s="11" t="s">
        <v>171</v>
      </c>
      <c r="J35" s="11" t="s">
        <v>183</v>
      </c>
      <c r="K35" s="11" t="s">
        <v>73</v>
      </c>
      <c r="L35" s="11" t="s">
        <v>72</v>
      </c>
      <c r="M35" s="11" t="s">
        <v>3</v>
      </c>
      <c r="N35" s="11" t="s">
        <v>70</v>
      </c>
      <c r="O35" s="11" t="s">
        <v>71</v>
      </c>
      <c r="P35" s="47" t="s">
        <v>4</v>
      </c>
      <c r="Q35" s="166"/>
      <c r="R35" s="167"/>
      <c r="S35" s="47" t="s">
        <v>51</v>
      </c>
      <c r="T35" s="52" t="s">
        <v>52</v>
      </c>
      <c r="U35" s="11" t="s">
        <v>53</v>
      </c>
      <c r="V35" s="52" t="s">
        <v>54</v>
      </c>
      <c r="W35" s="11" t="s">
        <v>2</v>
      </c>
      <c r="X35" s="11" t="s">
        <v>69</v>
      </c>
      <c r="Y35" s="11" t="s">
        <v>171</v>
      </c>
      <c r="Z35" s="11" t="s">
        <v>183</v>
      </c>
      <c r="AA35" s="11" t="s">
        <v>73</v>
      </c>
      <c r="AB35" s="11" t="s">
        <v>72</v>
      </c>
      <c r="AC35" s="11" t="s">
        <v>3</v>
      </c>
      <c r="AD35" s="11" t="s">
        <v>70</v>
      </c>
      <c r="AE35" s="11" t="s">
        <v>71</v>
      </c>
      <c r="AF35" s="47" t="s">
        <v>4</v>
      </c>
    </row>
    <row r="36" spans="1:32" ht="13.5" thickBot="1">
      <c r="A36" s="2">
        <v>1</v>
      </c>
      <c r="B36" s="12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14">
        <v>14</v>
      </c>
      <c r="O36" s="54">
        <v>15</v>
      </c>
      <c r="P36" s="54">
        <v>16</v>
      </c>
      <c r="Q36" s="84">
        <v>1</v>
      </c>
      <c r="R36" s="12">
        <v>2</v>
      </c>
      <c r="S36" s="14">
        <v>17</v>
      </c>
      <c r="T36" s="14">
        <v>18</v>
      </c>
      <c r="U36" s="14">
        <v>19</v>
      </c>
      <c r="V36" s="14">
        <v>20</v>
      </c>
      <c r="W36" s="14">
        <v>21</v>
      </c>
      <c r="X36" s="14">
        <v>22</v>
      </c>
      <c r="Y36" s="14">
        <v>23</v>
      </c>
      <c r="Z36" s="14">
        <v>24</v>
      </c>
      <c r="AA36" s="14">
        <v>25</v>
      </c>
      <c r="AB36" s="14">
        <v>26</v>
      </c>
      <c r="AC36" s="14">
        <v>27</v>
      </c>
      <c r="AD36" s="14">
        <v>28</v>
      </c>
      <c r="AE36" s="14">
        <v>29</v>
      </c>
      <c r="AF36" s="54">
        <v>30</v>
      </c>
    </row>
    <row r="37" spans="1:32" ht="22.5">
      <c r="A37" s="25" t="s">
        <v>87</v>
      </c>
      <c r="B37" s="127" t="s">
        <v>58</v>
      </c>
      <c r="C37" s="128">
        <f>E37+P37-D37</f>
        <v>1927329305.75</v>
      </c>
      <c r="D37" s="129"/>
      <c r="E37" s="128">
        <f>G37+H37+I37+J37+K37+L37+M37+N37+O37-F37</f>
        <v>1927329305.75</v>
      </c>
      <c r="F37" s="129"/>
      <c r="G37" s="130"/>
      <c r="H37" s="130"/>
      <c r="I37" s="130"/>
      <c r="J37" s="130"/>
      <c r="K37" s="130"/>
      <c r="L37" s="130"/>
      <c r="M37" s="130">
        <v>862226740.71</v>
      </c>
      <c r="N37" s="130">
        <v>704882189.75</v>
      </c>
      <c r="O37" s="130">
        <v>360220375.29</v>
      </c>
      <c r="P37" s="131"/>
      <c r="Q37" s="25" t="s">
        <v>87</v>
      </c>
      <c r="R37" s="127" t="s">
        <v>58</v>
      </c>
      <c r="S37" s="128">
        <f>U37+AF37-T37</f>
        <v>1985957390.26</v>
      </c>
      <c r="T37" s="129"/>
      <c r="U37" s="128">
        <f>W37+X37+Y37+Z37+AA37+AB37+AC37+AD37+AE37-V37</f>
        <v>1985957390.26</v>
      </c>
      <c r="V37" s="129"/>
      <c r="W37" s="130"/>
      <c r="X37" s="130"/>
      <c r="Y37" s="130"/>
      <c r="Z37" s="130"/>
      <c r="AA37" s="130"/>
      <c r="AB37" s="130"/>
      <c r="AC37" s="130">
        <v>870891028.37</v>
      </c>
      <c r="AD37" s="130">
        <v>749565559.44</v>
      </c>
      <c r="AE37" s="130">
        <v>365500802.45</v>
      </c>
      <c r="AF37" s="132"/>
    </row>
    <row r="38" spans="1:32" ht="22.5">
      <c r="A38" s="25" t="s">
        <v>59</v>
      </c>
      <c r="B38" s="16" t="s">
        <v>34</v>
      </c>
      <c r="C38" s="55">
        <f>E38+P38-D38</f>
        <v>0</v>
      </c>
      <c r="D38" s="106"/>
      <c r="E38" s="55">
        <f>G38+H38+I38+J38+K38+L38+M38+N38+O38-F38</f>
        <v>0</v>
      </c>
      <c r="F38" s="106"/>
      <c r="G38" s="62"/>
      <c r="H38" s="62"/>
      <c r="I38" s="62"/>
      <c r="J38" s="62"/>
      <c r="K38" s="62"/>
      <c r="L38" s="62"/>
      <c r="M38" s="62"/>
      <c r="N38" s="62"/>
      <c r="O38" s="62"/>
      <c r="P38" s="119"/>
      <c r="Q38" s="25" t="s">
        <v>59</v>
      </c>
      <c r="R38" s="16" t="s">
        <v>34</v>
      </c>
      <c r="S38" s="55">
        <f>U38+AF38-T38</f>
        <v>0</v>
      </c>
      <c r="T38" s="106"/>
      <c r="U38" s="55">
        <f>W38+X38+Y38+Z38+AA38+AB38+AC38+AD38+AE38-V38</f>
        <v>0</v>
      </c>
      <c r="V38" s="106"/>
      <c r="W38" s="62"/>
      <c r="X38" s="62"/>
      <c r="Y38" s="62"/>
      <c r="Z38" s="62"/>
      <c r="AA38" s="62"/>
      <c r="AB38" s="62"/>
      <c r="AC38" s="62"/>
      <c r="AD38" s="62"/>
      <c r="AE38" s="62"/>
      <c r="AF38" s="63"/>
    </row>
    <row r="39" spans="1:32" ht="21.75" customHeight="1">
      <c r="A39" s="25" t="s">
        <v>89</v>
      </c>
      <c r="B39" s="16" t="s">
        <v>88</v>
      </c>
      <c r="C39" s="55">
        <f>E39+P39-D39</f>
        <v>255348.42</v>
      </c>
      <c r="D39" s="106"/>
      <c r="E39" s="55">
        <f>G39+H39+I39+J39+K39+L39+M39+N39+O39-F39</f>
        <v>255348.42</v>
      </c>
      <c r="F39" s="106"/>
      <c r="G39" s="62"/>
      <c r="H39" s="62"/>
      <c r="I39" s="62"/>
      <c r="J39" s="62"/>
      <c r="K39" s="62"/>
      <c r="L39" s="62"/>
      <c r="M39" s="62">
        <v>198519.74</v>
      </c>
      <c r="N39" s="62">
        <v>26600</v>
      </c>
      <c r="O39" s="62">
        <v>30228.68</v>
      </c>
      <c r="P39" s="119"/>
      <c r="Q39" s="25" t="s">
        <v>89</v>
      </c>
      <c r="R39" s="16" t="s">
        <v>88</v>
      </c>
      <c r="S39" s="55">
        <f>U39+AF39-T39</f>
        <v>271287.69</v>
      </c>
      <c r="T39" s="106"/>
      <c r="U39" s="55">
        <f>W39+X39+Y39+Z39+AA39+AB39+AC39+AD39+AE39-V39</f>
        <v>271287.69</v>
      </c>
      <c r="V39" s="106"/>
      <c r="W39" s="62"/>
      <c r="X39" s="62"/>
      <c r="Y39" s="62"/>
      <c r="Z39" s="62"/>
      <c r="AA39" s="62"/>
      <c r="AB39" s="62"/>
      <c r="AC39" s="62">
        <v>203950.55</v>
      </c>
      <c r="AD39" s="62">
        <v>29200</v>
      </c>
      <c r="AE39" s="62">
        <v>38137.14</v>
      </c>
      <c r="AF39" s="63"/>
    </row>
    <row r="40" spans="1:32" ht="21.75" customHeight="1">
      <c r="A40" s="25" t="s">
        <v>175</v>
      </c>
      <c r="B40" s="16" t="s">
        <v>176</v>
      </c>
      <c r="C40" s="55">
        <f>E40+P40-D40</f>
        <v>0</v>
      </c>
      <c r="D40" s="106"/>
      <c r="E40" s="55">
        <f>G40+H40+I40+J40+K40+L40+M40+N40+O40-F40</f>
        <v>0</v>
      </c>
      <c r="F40" s="106"/>
      <c r="G40" s="62"/>
      <c r="H40" s="62"/>
      <c r="I40" s="62"/>
      <c r="J40" s="62"/>
      <c r="K40" s="62"/>
      <c r="L40" s="62"/>
      <c r="M40" s="62"/>
      <c r="N40" s="62"/>
      <c r="O40" s="62"/>
      <c r="P40" s="119"/>
      <c r="Q40" s="25" t="s">
        <v>175</v>
      </c>
      <c r="R40" s="16" t="s">
        <v>176</v>
      </c>
      <c r="S40" s="55">
        <f>U40+AF40-T40</f>
        <v>0</v>
      </c>
      <c r="T40" s="106"/>
      <c r="U40" s="55">
        <f>W40+X40+Y40+Z40+AA40+AB40+AC40+AD40+AE40-V40</f>
        <v>0</v>
      </c>
      <c r="V40" s="106"/>
      <c r="W40" s="62"/>
      <c r="X40" s="62"/>
      <c r="Y40" s="62"/>
      <c r="Z40" s="62"/>
      <c r="AA40" s="62"/>
      <c r="AB40" s="62"/>
      <c r="AC40" s="62"/>
      <c r="AD40" s="62"/>
      <c r="AE40" s="62"/>
      <c r="AF40" s="63"/>
    </row>
    <row r="41" spans="1:32" ht="45">
      <c r="A41" s="133" t="s">
        <v>178</v>
      </c>
      <c r="B41" s="134" t="s">
        <v>35</v>
      </c>
      <c r="C41" s="135">
        <f>C18+C22+C23+C24+C26+C28+C29+C31+C37+C38+C39+C40</f>
        <v>1975281399.5</v>
      </c>
      <c r="D41" s="136"/>
      <c r="E41" s="135">
        <f>E18+E22+E23+E24+E26+E28+E29+E31+E37+E38+E39+E40</f>
        <v>1975281399.5</v>
      </c>
      <c r="F41" s="136"/>
      <c r="G41" s="135">
        <f aca="true" t="shared" si="8" ref="G41:P41">G18+G22+G23+G24+G26+G28+G29+G31+G37+G38+G39+G40</f>
        <v>0</v>
      </c>
      <c r="H41" s="135">
        <f t="shared" si="8"/>
        <v>0</v>
      </c>
      <c r="I41" s="135">
        <f t="shared" si="8"/>
        <v>0</v>
      </c>
      <c r="J41" s="135">
        <f t="shared" si="8"/>
        <v>0</v>
      </c>
      <c r="K41" s="135">
        <f t="shared" si="8"/>
        <v>0</v>
      </c>
      <c r="L41" s="135">
        <f t="shared" si="8"/>
        <v>0</v>
      </c>
      <c r="M41" s="135">
        <f t="shared" si="8"/>
        <v>869665353.41</v>
      </c>
      <c r="N41" s="135">
        <f t="shared" si="8"/>
        <v>731207252.68</v>
      </c>
      <c r="O41" s="135">
        <f t="shared" si="8"/>
        <v>374408793.41</v>
      </c>
      <c r="P41" s="137">
        <f t="shared" si="8"/>
        <v>0</v>
      </c>
      <c r="Q41" s="133" t="s">
        <v>178</v>
      </c>
      <c r="R41" s="134" t="s">
        <v>35</v>
      </c>
      <c r="S41" s="135">
        <f>S18+S22+S23+S24+S26+S28+S29+S31+S37+S38+S39+S40</f>
        <v>2111053858.06</v>
      </c>
      <c r="T41" s="141"/>
      <c r="U41" s="135">
        <f>U18+U22+U23+U24+U26+U28+U29+U31+U37+U38+U39+U40</f>
        <v>2111053858.06</v>
      </c>
      <c r="V41" s="141"/>
      <c r="W41" s="135">
        <f aca="true" t="shared" si="9" ref="W41:AF41">W18+W22+W23+W24+W26+W28+W29+W31+W37+W38+W39+W40</f>
        <v>0</v>
      </c>
      <c r="X41" s="135">
        <f t="shared" si="9"/>
        <v>0</v>
      </c>
      <c r="Y41" s="135">
        <f t="shared" si="9"/>
        <v>0</v>
      </c>
      <c r="Z41" s="135">
        <f t="shared" si="9"/>
        <v>0</v>
      </c>
      <c r="AA41" s="135">
        <f t="shared" si="9"/>
        <v>0</v>
      </c>
      <c r="AB41" s="135">
        <f t="shared" si="9"/>
        <v>0</v>
      </c>
      <c r="AC41" s="135">
        <f t="shared" si="9"/>
        <v>975006038.66</v>
      </c>
      <c r="AD41" s="135">
        <f t="shared" si="9"/>
        <v>756394038.4</v>
      </c>
      <c r="AE41" s="135">
        <f t="shared" si="9"/>
        <v>379653781</v>
      </c>
      <c r="AF41" s="142">
        <f t="shared" si="9"/>
        <v>0</v>
      </c>
    </row>
    <row r="42" spans="1:32" ht="12.75">
      <c r="A42" s="35" t="s">
        <v>12</v>
      </c>
      <c r="B42" s="138"/>
      <c r="C42" s="139"/>
      <c r="D42" s="136"/>
      <c r="E42" s="139"/>
      <c r="F42" s="136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03" t="s">
        <v>12</v>
      </c>
      <c r="R42" s="138"/>
      <c r="S42" s="35"/>
      <c r="T42" s="143"/>
      <c r="U42" s="35"/>
      <c r="V42" s="143"/>
      <c r="W42" s="35"/>
      <c r="X42" s="35"/>
      <c r="Y42" s="35"/>
      <c r="Z42" s="35"/>
      <c r="AA42" s="35"/>
      <c r="AB42" s="35"/>
      <c r="AC42" s="35"/>
      <c r="AD42" s="35"/>
      <c r="AE42" s="35"/>
      <c r="AF42" s="41"/>
    </row>
    <row r="43" spans="1:32" s="17" customFormat="1" ht="19.5" customHeight="1">
      <c r="A43" s="34" t="s">
        <v>91</v>
      </c>
      <c r="B43" s="19" t="s">
        <v>60</v>
      </c>
      <c r="C43" s="55">
        <f>C44+C45+C49</f>
        <v>0</v>
      </c>
      <c r="D43" s="106"/>
      <c r="E43" s="55">
        <f>E44+E45+E49</f>
        <v>0</v>
      </c>
      <c r="F43" s="106"/>
      <c r="G43" s="55">
        <f aca="true" t="shared" si="10" ref="G43:P43">G44+G45+G49</f>
        <v>0</v>
      </c>
      <c r="H43" s="55">
        <f t="shared" si="10"/>
        <v>0</v>
      </c>
      <c r="I43" s="55">
        <f t="shared" si="10"/>
        <v>0</v>
      </c>
      <c r="J43" s="55">
        <f t="shared" si="10"/>
        <v>0</v>
      </c>
      <c r="K43" s="55">
        <f t="shared" si="10"/>
        <v>0</v>
      </c>
      <c r="L43" s="55">
        <f t="shared" si="10"/>
        <v>0</v>
      </c>
      <c r="M43" s="55">
        <f t="shared" si="10"/>
        <v>0</v>
      </c>
      <c r="N43" s="55">
        <f t="shared" si="10"/>
        <v>0</v>
      </c>
      <c r="O43" s="79">
        <f t="shared" si="10"/>
        <v>0</v>
      </c>
      <c r="P43" s="79">
        <f t="shared" si="10"/>
        <v>0</v>
      </c>
      <c r="Q43" s="85" t="s">
        <v>91</v>
      </c>
      <c r="R43" s="19" t="s">
        <v>60</v>
      </c>
      <c r="S43" s="55">
        <f>S44+S45+S49</f>
        <v>0</v>
      </c>
      <c r="T43" s="112"/>
      <c r="U43" s="55">
        <f>U44+U45+U49</f>
        <v>0</v>
      </c>
      <c r="V43" s="112"/>
      <c r="W43" s="55">
        <f aca="true" t="shared" si="11" ref="W43:AF43">W44+W45+W49</f>
        <v>0</v>
      </c>
      <c r="X43" s="55">
        <f t="shared" si="11"/>
        <v>0</v>
      </c>
      <c r="Y43" s="55">
        <f t="shared" si="11"/>
        <v>0</v>
      </c>
      <c r="Z43" s="55">
        <f t="shared" si="11"/>
        <v>0</v>
      </c>
      <c r="AA43" s="55">
        <f t="shared" si="11"/>
        <v>0</v>
      </c>
      <c r="AB43" s="55">
        <f t="shared" si="11"/>
        <v>0</v>
      </c>
      <c r="AC43" s="55">
        <f t="shared" si="11"/>
        <v>0</v>
      </c>
      <c r="AD43" s="55">
        <f t="shared" si="11"/>
        <v>0</v>
      </c>
      <c r="AE43" s="55">
        <f t="shared" si="11"/>
        <v>0</v>
      </c>
      <c r="AF43" s="56">
        <f t="shared" si="11"/>
        <v>0</v>
      </c>
    </row>
    <row r="44" spans="1:32" ht="33.75">
      <c r="A44" s="22" t="s">
        <v>92</v>
      </c>
      <c r="B44" s="19" t="s">
        <v>61</v>
      </c>
      <c r="C44" s="55">
        <f aca="true" t="shared" si="12" ref="C44:C60">E44+P44-D44</f>
        <v>0</v>
      </c>
      <c r="D44" s="106"/>
      <c r="E44" s="61">
        <f>G44+H44+I44+J44+K44+L44+M44+N44+O44-F44</f>
        <v>0</v>
      </c>
      <c r="F44" s="106"/>
      <c r="G44" s="109"/>
      <c r="H44" s="109"/>
      <c r="I44" s="109"/>
      <c r="J44" s="109"/>
      <c r="K44" s="109"/>
      <c r="L44" s="109"/>
      <c r="M44" s="109"/>
      <c r="N44" s="109"/>
      <c r="O44" s="110"/>
      <c r="P44" s="110"/>
      <c r="Q44" s="86" t="s">
        <v>92</v>
      </c>
      <c r="R44" s="19" t="s">
        <v>61</v>
      </c>
      <c r="S44" s="55">
        <f aca="true" t="shared" si="13" ref="S44:S60">U44+AF44-T44</f>
        <v>0</v>
      </c>
      <c r="T44" s="107"/>
      <c r="U44" s="61">
        <f aca="true" t="shared" si="14" ref="U44:U60">W44+X44+Y44+Z44+AA44+AB44+AC44+AD44+AE44-V44</f>
        <v>0</v>
      </c>
      <c r="V44" s="107"/>
      <c r="W44" s="109"/>
      <c r="X44" s="109"/>
      <c r="Y44" s="109"/>
      <c r="Z44" s="109"/>
      <c r="AA44" s="109"/>
      <c r="AB44" s="109"/>
      <c r="AC44" s="109"/>
      <c r="AD44" s="109"/>
      <c r="AE44" s="109"/>
      <c r="AF44" s="113"/>
    </row>
    <row r="45" spans="1:32" ht="19.5" customHeight="1">
      <c r="A45" s="21" t="s">
        <v>93</v>
      </c>
      <c r="B45" s="16" t="s">
        <v>62</v>
      </c>
      <c r="C45" s="55">
        <f t="shared" si="12"/>
        <v>0</v>
      </c>
      <c r="D45" s="106"/>
      <c r="E45" s="61">
        <f aca="true" t="shared" si="15" ref="E45:E57">G45+H45+I45+J45+K45+L45+M45+N45+O45-F45</f>
        <v>0</v>
      </c>
      <c r="F45" s="106"/>
      <c r="G45" s="59"/>
      <c r="H45" s="59"/>
      <c r="I45" s="59"/>
      <c r="J45" s="59"/>
      <c r="K45" s="59"/>
      <c r="L45" s="59"/>
      <c r="M45" s="59"/>
      <c r="N45" s="59"/>
      <c r="O45" s="80"/>
      <c r="P45" s="80"/>
      <c r="Q45" s="87" t="s">
        <v>93</v>
      </c>
      <c r="R45" s="16" t="s">
        <v>62</v>
      </c>
      <c r="S45" s="55">
        <f t="shared" si="13"/>
        <v>0</v>
      </c>
      <c r="T45" s="107"/>
      <c r="U45" s="61">
        <f t="shared" si="14"/>
        <v>0</v>
      </c>
      <c r="V45" s="107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1:32" ht="33.75">
      <c r="A46" s="77" t="s">
        <v>96</v>
      </c>
      <c r="B46" s="16" t="s">
        <v>94</v>
      </c>
      <c r="C46" s="55">
        <f t="shared" si="12"/>
        <v>0</v>
      </c>
      <c r="D46" s="106"/>
      <c r="E46" s="61">
        <f t="shared" si="15"/>
        <v>0</v>
      </c>
      <c r="F46" s="106"/>
      <c r="G46" s="59"/>
      <c r="H46" s="59"/>
      <c r="I46" s="59"/>
      <c r="J46" s="59"/>
      <c r="K46" s="59"/>
      <c r="L46" s="59"/>
      <c r="M46" s="59"/>
      <c r="N46" s="59"/>
      <c r="O46" s="80"/>
      <c r="P46" s="80"/>
      <c r="Q46" s="88" t="s">
        <v>96</v>
      </c>
      <c r="R46" s="16" t="s">
        <v>94</v>
      </c>
      <c r="S46" s="55">
        <f t="shared" si="13"/>
        <v>0</v>
      </c>
      <c r="T46" s="107"/>
      <c r="U46" s="61">
        <f t="shared" si="14"/>
        <v>0</v>
      </c>
      <c r="V46" s="107"/>
      <c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"47" spans="1:32" ht="22.5">
      <c r="A47" s="74" t="s">
        <v>84</v>
      </c>
      <c r="B47" s="16" t="s">
        <v>95</v>
      </c>
      <c r="C47" s="55">
        <f t="shared" si="12"/>
        <v>0</v>
      </c>
      <c r="D47" s="106"/>
      <c r="E47" s="61">
        <f t="shared" si="15"/>
        <v>0</v>
      </c>
      <c r="F47" s="106"/>
      <c r="G47" s="59"/>
      <c r="H47" s="59"/>
      <c r="I47" s="59"/>
      <c r="J47" s="59"/>
      <c r="K47" s="59"/>
      <c r="L47" s="59"/>
      <c r="M47" s="59"/>
      <c r="N47" s="59"/>
      <c r="O47" s="80"/>
      <c r="P47" s="80"/>
      <c r="Q47" s="89" t="s">
        <v>84</v>
      </c>
      <c r="R47" s="16" t="s">
        <v>95</v>
      </c>
      <c r="S47" s="55">
        <f t="shared" si="13"/>
        <v>0</v>
      </c>
      <c r="T47" s="107"/>
      <c r="U47" s="61">
        <f t="shared" si="14"/>
        <v>0</v>
      </c>
      <c r="V47" s="107"/>
      <c r="W47" s="59"/>
      <c r="X47" s="59"/>
      <c r="Y47" s="59"/>
      <c r="Z47" s="59"/>
      <c r="AA47" s="59"/>
      <c r="AB47" s="59"/>
      <c r="AC47" s="59"/>
      <c r="AD47" s="59"/>
      <c r="AE47" s="59"/>
      <c r="AF47" s="60"/>
    </row>
    <row r="48" spans="1:32" ht="22.5">
      <c r="A48" s="77" t="s">
        <v>177</v>
      </c>
      <c r="B48" s="16" t="s">
        <v>97</v>
      </c>
      <c r="C48" s="55">
        <f t="shared" si="12"/>
        <v>0</v>
      </c>
      <c r="D48" s="106"/>
      <c r="E48" s="61">
        <f t="shared" si="15"/>
        <v>0</v>
      </c>
      <c r="F48" s="106"/>
      <c r="G48" s="59"/>
      <c r="H48" s="59"/>
      <c r="I48" s="59"/>
      <c r="J48" s="59"/>
      <c r="K48" s="59"/>
      <c r="L48" s="59"/>
      <c r="M48" s="59"/>
      <c r="N48" s="59"/>
      <c r="O48" s="80"/>
      <c r="P48" s="80"/>
      <c r="Q48" s="77" t="s">
        <v>177</v>
      </c>
      <c r="R48" s="16" t="s">
        <v>97</v>
      </c>
      <c r="S48" s="55">
        <f t="shared" si="13"/>
        <v>0</v>
      </c>
      <c r="T48" s="107"/>
      <c r="U48" s="61">
        <f t="shared" si="14"/>
        <v>0</v>
      </c>
      <c r="V48" s="107"/>
      <c r="W48" s="59"/>
      <c r="X48" s="59"/>
      <c r="Y48" s="59"/>
      <c r="Z48" s="59"/>
      <c r="AA48" s="59"/>
      <c r="AB48" s="59"/>
      <c r="AC48" s="59"/>
      <c r="AD48" s="59"/>
      <c r="AE48" s="59"/>
      <c r="AF48" s="60"/>
    </row>
    <row r="49" spans="1:32" s="17" customFormat="1" ht="22.5">
      <c r="A49" s="21" t="s">
        <v>100</v>
      </c>
      <c r="B49" s="16" t="s">
        <v>99</v>
      </c>
      <c r="C49" s="55">
        <f t="shared" si="12"/>
        <v>0</v>
      </c>
      <c r="D49" s="106"/>
      <c r="E49" s="61">
        <f t="shared" si="15"/>
        <v>0</v>
      </c>
      <c r="F49" s="106"/>
      <c r="G49" s="59"/>
      <c r="H49" s="59"/>
      <c r="I49" s="59"/>
      <c r="J49" s="59"/>
      <c r="K49" s="59"/>
      <c r="L49" s="59"/>
      <c r="M49" s="59"/>
      <c r="N49" s="59"/>
      <c r="O49" s="80"/>
      <c r="P49" s="80"/>
      <c r="Q49" s="87" t="s">
        <v>100</v>
      </c>
      <c r="R49" s="16" t="s">
        <v>99</v>
      </c>
      <c r="S49" s="55">
        <f t="shared" si="13"/>
        <v>0</v>
      </c>
      <c r="T49" s="107"/>
      <c r="U49" s="61">
        <f t="shared" si="14"/>
        <v>0</v>
      </c>
      <c r="V49" s="107"/>
      <c r="W49" s="59"/>
      <c r="X49" s="59"/>
      <c r="Y49" s="59"/>
      <c r="Z49" s="59"/>
      <c r="AA49" s="59"/>
      <c r="AB49" s="59"/>
      <c r="AC49" s="59"/>
      <c r="AD49" s="59"/>
      <c r="AE49" s="59"/>
      <c r="AF49" s="60"/>
    </row>
    <row r="50" spans="1:32" ht="22.5">
      <c r="A50" s="25" t="s">
        <v>98</v>
      </c>
      <c r="B50" s="19" t="s">
        <v>36</v>
      </c>
      <c r="C50" s="55">
        <f t="shared" si="12"/>
        <v>46199405.67</v>
      </c>
      <c r="D50" s="106"/>
      <c r="E50" s="61">
        <f t="shared" si="15"/>
        <v>46199405.67</v>
      </c>
      <c r="F50" s="106"/>
      <c r="G50" s="57"/>
      <c r="H50" s="57"/>
      <c r="I50" s="57"/>
      <c r="J50" s="57"/>
      <c r="K50" s="57"/>
      <c r="L50" s="57"/>
      <c r="M50" s="57">
        <v>21844479.89</v>
      </c>
      <c r="N50" s="57">
        <v>14921860.83</v>
      </c>
      <c r="O50" s="81">
        <v>9433064.95</v>
      </c>
      <c r="P50" s="81"/>
      <c r="Q50" s="90" t="s">
        <v>98</v>
      </c>
      <c r="R50" s="19" t="s">
        <v>36</v>
      </c>
      <c r="S50" s="55">
        <f t="shared" si="13"/>
        <v>86904220.7</v>
      </c>
      <c r="T50" s="107"/>
      <c r="U50" s="61">
        <f t="shared" si="14"/>
        <v>86904220.7</v>
      </c>
      <c r="V50" s="107"/>
      <c r="W50" s="57"/>
      <c r="X50" s="57"/>
      <c r="Y50" s="57"/>
      <c r="Z50" s="57"/>
      <c r="AA50" s="57"/>
      <c r="AB50" s="57"/>
      <c r="AC50" s="57">
        <v>66497394.68</v>
      </c>
      <c r="AD50" s="57">
        <v>14349571.75</v>
      </c>
      <c r="AE50" s="57">
        <v>6057254.27</v>
      </c>
      <c r="AF50" s="58"/>
    </row>
    <row r="51" spans="1:32" ht="22.5">
      <c r="A51" s="21" t="s">
        <v>159</v>
      </c>
      <c r="B51" s="16" t="s">
        <v>37</v>
      </c>
      <c r="C51" s="55">
        <f t="shared" si="12"/>
        <v>0</v>
      </c>
      <c r="D51" s="106"/>
      <c r="E51" s="61">
        <f t="shared" si="15"/>
        <v>0</v>
      </c>
      <c r="F51" s="106"/>
      <c r="G51" s="59"/>
      <c r="H51" s="59"/>
      <c r="I51" s="59"/>
      <c r="J51" s="59"/>
      <c r="K51" s="59"/>
      <c r="L51" s="59"/>
      <c r="M51" s="59"/>
      <c r="N51" s="59"/>
      <c r="O51" s="80"/>
      <c r="P51" s="80"/>
      <c r="Q51" s="87" t="s">
        <v>159</v>
      </c>
      <c r="R51" s="16" t="s">
        <v>37</v>
      </c>
      <c r="S51" s="55">
        <f t="shared" si="13"/>
        <v>0</v>
      </c>
      <c r="T51" s="107"/>
      <c r="U51" s="61">
        <f t="shared" si="14"/>
        <v>0</v>
      </c>
      <c r="V51" s="107"/>
      <c r="W51" s="59"/>
      <c r="X51" s="59"/>
      <c r="Y51" s="59"/>
      <c r="Z51" s="59"/>
      <c r="AA51" s="59"/>
      <c r="AB51" s="59"/>
      <c r="AC51" s="59"/>
      <c r="AD51" s="59"/>
      <c r="AE51" s="59"/>
      <c r="AF51" s="60"/>
    </row>
    <row r="52" spans="1:32" ht="22.5">
      <c r="A52" s="25" t="s">
        <v>102</v>
      </c>
      <c r="B52" s="16" t="s">
        <v>101</v>
      </c>
      <c r="C52" s="55">
        <f t="shared" si="12"/>
        <v>0</v>
      </c>
      <c r="D52" s="106"/>
      <c r="E52" s="61">
        <f t="shared" si="15"/>
        <v>0</v>
      </c>
      <c r="F52" s="106"/>
      <c r="G52" s="59"/>
      <c r="H52" s="59"/>
      <c r="I52" s="59"/>
      <c r="J52" s="59"/>
      <c r="K52" s="59"/>
      <c r="L52" s="59"/>
      <c r="M52" s="59"/>
      <c r="N52" s="59"/>
      <c r="O52" s="80"/>
      <c r="P52" s="80"/>
      <c r="Q52" s="90" t="s">
        <v>102</v>
      </c>
      <c r="R52" s="16" t="s">
        <v>101</v>
      </c>
      <c r="S52" s="55">
        <f t="shared" si="13"/>
        <v>0</v>
      </c>
      <c r="T52" s="107"/>
      <c r="U52" s="61">
        <f t="shared" si="14"/>
        <v>0</v>
      </c>
      <c r="V52" s="107"/>
      <c r="W52" s="59"/>
      <c r="X52" s="59"/>
      <c r="Y52" s="59"/>
      <c r="Z52" s="59"/>
      <c r="AA52" s="59"/>
      <c r="AB52" s="59"/>
      <c r="AC52" s="59">
        <v>0</v>
      </c>
      <c r="AD52" s="59">
        <v>0</v>
      </c>
      <c r="AE52" s="59">
        <v>0</v>
      </c>
      <c r="AF52" s="60"/>
    </row>
    <row r="53" spans="1:32" ht="22.5">
      <c r="A53" s="21" t="s">
        <v>160</v>
      </c>
      <c r="B53" s="16" t="s">
        <v>103</v>
      </c>
      <c r="C53" s="55">
        <f t="shared" si="12"/>
        <v>0</v>
      </c>
      <c r="D53" s="106"/>
      <c r="E53" s="61">
        <f t="shared" si="15"/>
        <v>0</v>
      </c>
      <c r="F53" s="106"/>
      <c r="G53" s="59"/>
      <c r="H53" s="59"/>
      <c r="I53" s="59"/>
      <c r="J53" s="59"/>
      <c r="K53" s="59"/>
      <c r="L53" s="59"/>
      <c r="M53" s="59"/>
      <c r="N53" s="59"/>
      <c r="O53" s="80"/>
      <c r="P53" s="80"/>
      <c r="Q53" s="87" t="s">
        <v>160</v>
      </c>
      <c r="R53" s="16" t="s">
        <v>103</v>
      </c>
      <c r="S53" s="55">
        <f t="shared" si="13"/>
        <v>0</v>
      </c>
      <c r="T53" s="107"/>
      <c r="U53" s="61">
        <f t="shared" si="14"/>
        <v>0</v>
      </c>
      <c r="V53" s="107"/>
      <c r="W53" s="59"/>
      <c r="X53" s="59"/>
      <c r="Y53" s="59"/>
      <c r="Z53" s="59"/>
      <c r="AA53" s="59"/>
      <c r="AB53" s="59"/>
      <c r="AC53" s="59"/>
      <c r="AD53" s="59"/>
      <c r="AE53" s="59"/>
      <c r="AF53" s="60"/>
    </row>
    <row r="54" spans="1:32" ht="19.5" customHeight="1">
      <c r="A54" s="25" t="s">
        <v>104</v>
      </c>
      <c r="B54" s="16" t="s">
        <v>38</v>
      </c>
      <c r="C54" s="55">
        <f t="shared" si="12"/>
        <v>0</v>
      </c>
      <c r="D54" s="106"/>
      <c r="E54" s="61">
        <f t="shared" si="15"/>
        <v>0</v>
      </c>
      <c r="F54" s="106"/>
      <c r="G54" s="59"/>
      <c r="H54" s="59"/>
      <c r="I54" s="59"/>
      <c r="J54" s="59"/>
      <c r="K54" s="59"/>
      <c r="L54" s="59"/>
      <c r="M54" s="59"/>
      <c r="N54" s="59"/>
      <c r="O54" s="80"/>
      <c r="P54" s="80"/>
      <c r="Q54" s="90" t="s">
        <v>104</v>
      </c>
      <c r="R54" s="16" t="s">
        <v>38</v>
      </c>
      <c r="S54" s="55">
        <f t="shared" si="13"/>
        <v>0</v>
      </c>
      <c r="T54" s="107"/>
      <c r="U54" s="61">
        <f t="shared" si="14"/>
        <v>0</v>
      </c>
      <c r="V54" s="107"/>
      <c r="W54" s="59"/>
      <c r="X54" s="59"/>
      <c r="Y54" s="59"/>
      <c r="Z54" s="59"/>
      <c r="AA54" s="59"/>
      <c r="AB54" s="59"/>
      <c r="AC54" s="59">
        <v>0</v>
      </c>
      <c r="AD54" s="59">
        <v>0</v>
      </c>
      <c r="AE54" s="59">
        <v>0</v>
      </c>
      <c r="AF54" s="60"/>
    </row>
    <row r="55" spans="1:32" ht="22.5">
      <c r="A55" s="21" t="s">
        <v>84</v>
      </c>
      <c r="B55" s="16" t="s">
        <v>152</v>
      </c>
      <c r="C55" s="55">
        <f t="shared" si="12"/>
        <v>0</v>
      </c>
      <c r="D55" s="106"/>
      <c r="E55" s="61">
        <f t="shared" si="15"/>
        <v>0</v>
      </c>
      <c r="F55" s="106"/>
      <c r="G55" s="59"/>
      <c r="H55" s="59"/>
      <c r="I55" s="59"/>
      <c r="J55" s="59"/>
      <c r="K55" s="59"/>
      <c r="L55" s="59"/>
      <c r="M55" s="59"/>
      <c r="N55" s="59"/>
      <c r="O55" s="80"/>
      <c r="P55" s="80"/>
      <c r="Q55" s="87" t="s">
        <v>84</v>
      </c>
      <c r="R55" s="16" t="s">
        <v>152</v>
      </c>
      <c r="S55" s="55">
        <f t="shared" si="13"/>
        <v>0</v>
      </c>
      <c r="T55" s="107"/>
      <c r="U55" s="61">
        <f t="shared" si="14"/>
        <v>0</v>
      </c>
      <c r="V55" s="107"/>
      <c r="W55" s="59"/>
      <c r="X55" s="59"/>
      <c r="Y55" s="59"/>
      <c r="Z55" s="59"/>
      <c r="AA55" s="59"/>
      <c r="AB55" s="59"/>
      <c r="AC55" s="59"/>
      <c r="AD55" s="59"/>
      <c r="AE55" s="59"/>
      <c r="AF55" s="60"/>
    </row>
    <row r="56" spans="1:32" ht="19.5" customHeight="1">
      <c r="A56" s="25" t="s">
        <v>106</v>
      </c>
      <c r="B56" s="16" t="s">
        <v>105</v>
      </c>
      <c r="C56" s="55">
        <f t="shared" si="12"/>
        <v>398467488.22</v>
      </c>
      <c r="D56" s="106"/>
      <c r="E56" s="61">
        <f t="shared" si="15"/>
        <v>398467488.22</v>
      </c>
      <c r="F56" s="106"/>
      <c r="G56" s="59"/>
      <c r="H56" s="59"/>
      <c r="I56" s="59"/>
      <c r="J56" s="59"/>
      <c r="K56" s="59"/>
      <c r="L56" s="59"/>
      <c r="M56" s="59">
        <v>398338488.22</v>
      </c>
      <c r="N56" s="59">
        <v>126000</v>
      </c>
      <c r="O56" s="80">
        <v>3000</v>
      </c>
      <c r="P56" s="80"/>
      <c r="Q56" s="90" t="s">
        <v>106</v>
      </c>
      <c r="R56" s="16" t="s">
        <v>105</v>
      </c>
      <c r="S56" s="55">
        <f t="shared" si="13"/>
        <v>396825879.74</v>
      </c>
      <c r="T56" s="107"/>
      <c r="U56" s="61">
        <f t="shared" si="14"/>
        <v>396825879.74</v>
      </c>
      <c r="V56" s="107"/>
      <c r="W56" s="59"/>
      <c r="X56" s="59"/>
      <c r="Y56" s="59"/>
      <c r="Z56" s="59"/>
      <c r="AA56" s="59"/>
      <c r="AB56" s="59"/>
      <c r="AC56" s="59">
        <v>396696879.74</v>
      </c>
      <c r="AD56" s="59">
        <v>126000</v>
      </c>
      <c r="AE56" s="59">
        <v>3000</v>
      </c>
      <c r="AF56" s="60"/>
    </row>
    <row r="57" spans="1:32" ht="22.5" customHeight="1">
      <c r="A57" s="20" t="s">
        <v>84</v>
      </c>
      <c r="B57" s="19" t="s">
        <v>107</v>
      </c>
      <c r="C57" s="55">
        <f t="shared" si="12"/>
        <v>2000</v>
      </c>
      <c r="D57" s="106"/>
      <c r="E57" s="61">
        <f t="shared" si="15"/>
        <v>2000</v>
      </c>
      <c r="F57" s="106"/>
      <c r="G57" s="57"/>
      <c r="H57" s="57"/>
      <c r="I57" s="57"/>
      <c r="J57" s="57"/>
      <c r="K57" s="57"/>
      <c r="L57" s="57"/>
      <c r="M57" s="57"/>
      <c r="N57" s="57"/>
      <c r="O57" s="81">
        <v>2000</v>
      </c>
      <c r="P57" s="81"/>
      <c r="Q57" s="91" t="s">
        <v>84</v>
      </c>
      <c r="R57" s="19" t="s">
        <v>107</v>
      </c>
      <c r="S57" s="55">
        <f t="shared" si="13"/>
        <v>396699879.74</v>
      </c>
      <c r="T57" s="107"/>
      <c r="U57" s="61">
        <f t="shared" si="14"/>
        <v>396699879.74</v>
      </c>
      <c r="V57" s="107"/>
      <c r="W57" s="57"/>
      <c r="X57" s="57"/>
      <c r="Y57" s="57"/>
      <c r="Z57" s="57"/>
      <c r="AA57" s="57"/>
      <c r="AB57" s="57"/>
      <c r="AC57" s="57">
        <v>396696879.74</v>
      </c>
      <c r="AD57" s="57"/>
      <c r="AE57" s="57">
        <v>3000</v>
      </c>
      <c r="AF57" s="58"/>
    </row>
    <row r="58" spans="1:32" ht="22.5">
      <c r="A58" s="25" t="s">
        <v>109</v>
      </c>
      <c r="B58" s="16" t="s">
        <v>108</v>
      </c>
      <c r="C58" s="55">
        <f t="shared" si="12"/>
        <v>295195788.98</v>
      </c>
      <c r="D58" s="109"/>
      <c r="E58" s="61">
        <f>G58+H58+I58+J58+K58+L58+M58+N58+O58-F58</f>
        <v>295195788.98</v>
      </c>
      <c r="F58" s="109">
        <v>4907600</v>
      </c>
      <c r="G58" s="59"/>
      <c r="H58" s="59"/>
      <c r="I58" s="59"/>
      <c r="J58" s="59"/>
      <c r="K58" s="59"/>
      <c r="L58" s="59"/>
      <c r="M58" s="59">
        <v>286856480.54</v>
      </c>
      <c r="N58" s="59">
        <v>3305745.77</v>
      </c>
      <c r="O58" s="80">
        <v>9941162.67</v>
      </c>
      <c r="P58" s="80"/>
      <c r="Q58" s="90" t="s">
        <v>109</v>
      </c>
      <c r="R58" s="16" t="s">
        <v>108</v>
      </c>
      <c r="S58" s="55">
        <f t="shared" si="13"/>
        <v>285499340.88</v>
      </c>
      <c r="T58" s="114"/>
      <c r="U58" s="61">
        <f t="shared" si="14"/>
        <v>285499340.88</v>
      </c>
      <c r="V58" s="114">
        <v>19212100</v>
      </c>
      <c r="W58" s="59"/>
      <c r="X58" s="59"/>
      <c r="Y58" s="59"/>
      <c r="Z58" s="59"/>
      <c r="AA58" s="59"/>
      <c r="AB58" s="59"/>
      <c r="AC58" s="59">
        <v>266436119.08</v>
      </c>
      <c r="AD58" s="59">
        <v>6524277.95</v>
      </c>
      <c r="AE58" s="59">
        <v>31751043.85</v>
      </c>
      <c r="AF58" s="60"/>
    </row>
    <row r="59" spans="1:32" ht="22.5">
      <c r="A59" s="20" t="s">
        <v>111</v>
      </c>
      <c r="B59" s="16" t="s">
        <v>110</v>
      </c>
      <c r="C59" s="55">
        <f t="shared" si="12"/>
        <v>0</v>
      </c>
      <c r="D59" s="109"/>
      <c r="E59" s="61">
        <f>G59+H59+I59+J59+K59+L59+M59+N59+O59-F59</f>
        <v>0</v>
      </c>
      <c r="F59" s="109"/>
      <c r="G59" s="59"/>
      <c r="H59" s="59"/>
      <c r="I59" s="59"/>
      <c r="J59" s="59"/>
      <c r="K59" s="59"/>
      <c r="L59" s="59"/>
      <c r="M59" s="59"/>
      <c r="N59" s="59"/>
      <c r="O59" s="80"/>
      <c r="P59" s="80"/>
      <c r="Q59" s="91" t="s">
        <v>111</v>
      </c>
      <c r="R59" s="16" t="s">
        <v>110</v>
      </c>
      <c r="S59" s="55">
        <f t="shared" si="13"/>
        <v>0</v>
      </c>
      <c r="T59" s="114"/>
      <c r="U59" s="61">
        <f t="shared" si="14"/>
        <v>0</v>
      </c>
      <c r="V59" s="114"/>
      <c r="W59" s="59"/>
      <c r="X59" s="59"/>
      <c r="Y59" s="59"/>
      <c r="Z59" s="59"/>
      <c r="AA59" s="59"/>
      <c r="AB59" s="59"/>
      <c r="AC59" s="59"/>
      <c r="AD59" s="59"/>
      <c r="AE59" s="59"/>
      <c r="AF59" s="60"/>
    </row>
    <row r="60" spans="1:32" ht="23.25" thickBot="1">
      <c r="A60" s="25" t="s">
        <v>112</v>
      </c>
      <c r="B60" s="121" t="s">
        <v>39</v>
      </c>
      <c r="C60" s="122">
        <f t="shared" si="12"/>
        <v>8630682.25</v>
      </c>
      <c r="D60" s="147"/>
      <c r="E60" s="61">
        <f>G60+H60+I60+J60+K60+L60+M60+N60+O60-F60</f>
        <v>8630682.25</v>
      </c>
      <c r="F60" s="147"/>
      <c r="G60" s="124"/>
      <c r="H60" s="124"/>
      <c r="I60" s="124"/>
      <c r="J60" s="124"/>
      <c r="K60" s="124"/>
      <c r="L60" s="124"/>
      <c r="M60" s="124">
        <v>8112180.41</v>
      </c>
      <c r="N60" s="124">
        <v>122405.6</v>
      </c>
      <c r="O60" s="148">
        <v>396096.24</v>
      </c>
      <c r="P60" s="126"/>
      <c r="Q60" s="90" t="s">
        <v>112</v>
      </c>
      <c r="R60" s="121" t="s">
        <v>39</v>
      </c>
      <c r="S60" s="122">
        <f t="shared" si="13"/>
        <v>83816670.87</v>
      </c>
      <c r="T60" s="147"/>
      <c r="U60" s="122">
        <f t="shared" si="14"/>
        <v>83816670.87</v>
      </c>
      <c r="V60" s="147"/>
      <c r="W60" s="124"/>
      <c r="X60" s="124"/>
      <c r="Y60" s="124"/>
      <c r="Z60" s="124"/>
      <c r="AA60" s="124"/>
      <c r="AB60" s="124"/>
      <c r="AC60" s="124">
        <v>51255348.28</v>
      </c>
      <c r="AD60" s="124">
        <v>32188376.57</v>
      </c>
      <c r="AE60" s="124">
        <v>372946.02</v>
      </c>
      <c r="AF60" s="126"/>
    </row>
    <row r="61" spans="1:32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1"/>
      <c r="R61" s="32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24" t="s">
        <v>124</v>
      </c>
      <c r="Q62" s="31"/>
      <c r="R62" s="32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24" t="s">
        <v>156</v>
      </c>
    </row>
    <row r="63" spans="1:32" ht="12.75">
      <c r="A63" s="166" t="s">
        <v>17</v>
      </c>
      <c r="B63" s="167" t="s">
        <v>1</v>
      </c>
      <c r="C63" s="165" t="s">
        <v>64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6" t="s">
        <v>17</v>
      </c>
      <c r="R63" s="167" t="s">
        <v>1</v>
      </c>
      <c r="S63" s="168" t="s">
        <v>55</v>
      </c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</row>
    <row r="64" spans="1:32" ht="101.25">
      <c r="A64" s="166"/>
      <c r="B64" s="167"/>
      <c r="C64" s="47" t="s">
        <v>51</v>
      </c>
      <c r="D64" s="52" t="s">
        <v>52</v>
      </c>
      <c r="E64" s="11" t="s">
        <v>53</v>
      </c>
      <c r="F64" s="52" t="s">
        <v>54</v>
      </c>
      <c r="G64" s="11" t="s">
        <v>2</v>
      </c>
      <c r="H64" s="11" t="s">
        <v>69</v>
      </c>
      <c r="I64" s="11" t="s">
        <v>171</v>
      </c>
      <c r="J64" s="11" t="s">
        <v>183</v>
      </c>
      <c r="K64" s="11" t="s">
        <v>73</v>
      </c>
      <c r="L64" s="11" t="s">
        <v>72</v>
      </c>
      <c r="M64" s="11" t="s">
        <v>3</v>
      </c>
      <c r="N64" s="11" t="s">
        <v>70</v>
      </c>
      <c r="O64" s="11" t="s">
        <v>71</v>
      </c>
      <c r="P64" s="47" t="s">
        <v>4</v>
      </c>
      <c r="Q64" s="166"/>
      <c r="R64" s="167"/>
      <c r="S64" s="47" t="s">
        <v>51</v>
      </c>
      <c r="T64" s="52" t="s">
        <v>52</v>
      </c>
      <c r="U64" s="11" t="s">
        <v>53</v>
      </c>
      <c r="V64" s="52" t="s">
        <v>54</v>
      </c>
      <c r="W64" s="11" t="s">
        <v>2</v>
      </c>
      <c r="X64" s="11" t="s">
        <v>69</v>
      </c>
      <c r="Y64" s="11" t="s">
        <v>171</v>
      </c>
      <c r="Z64" s="11" t="s">
        <v>183</v>
      </c>
      <c r="AA64" s="11" t="s">
        <v>73</v>
      </c>
      <c r="AB64" s="11" t="s">
        <v>72</v>
      </c>
      <c r="AC64" s="11" t="s">
        <v>3</v>
      </c>
      <c r="AD64" s="11" t="s">
        <v>70</v>
      </c>
      <c r="AE64" s="11" t="s">
        <v>71</v>
      </c>
      <c r="AF64" s="47" t="s">
        <v>4</v>
      </c>
    </row>
    <row r="65" spans="1:32" ht="13.5" thickBot="1">
      <c r="A65" s="2">
        <v>1</v>
      </c>
      <c r="B65" s="12">
        <v>2</v>
      </c>
      <c r="C65" s="14">
        <v>3</v>
      </c>
      <c r="D65" s="14">
        <v>4</v>
      </c>
      <c r="E65" s="14">
        <v>5</v>
      </c>
      <c r="F65" s="14">
        <v>6</v>
      </c>
      <c r="G65" s="14">
        <v>7</v>
      </c>
      <c r="H65" s="14">
        <v>8</v>
      </c>
      <c r="I65" s="14">
        <v>9</v>
      </c>
      <c r="J65" s="14">
        <v>10</v>
      </c>
      <c r="K65" s="14">
        <v>11</v>
      </c>
      <c r="L65" s="14">
        <v>12</v>
      </c>
      <c r="M65" s="14">
        <v>13</v>
      </c>
      <c r="N65" s="14">
        <v>14</v>
      </c>
      <c r="O65" s="14">
        <v>15</v>
      </c>
      <c r="P65" s="54">
        <v>16</v>
      </c>
      <c r="Q65" s="84">
        <v>1</v>
      </c>
      <c r="R65" s="12">
        <v>2</v>
      </c>
      <c r="S65" s="14">
        <v>17</v>
      </c>
      <c r="T65" s="14">
        <v>18</v>
      </c>
      <c r="U65" s="14">
        <v>19</v>
      </c>
      <c r="V65" s="14">
        <v>20</v>
      </c>
      <c r="W65" s="14">
        <v>21</v>
      </c>
      <c r="X65" s="14">
        <v>22</v>
      </c>
      <c r="Y65" s="14">
        <v>23</v>
      </c>
      <c r="Z65" s="14">
        <v>24</v>
      </c>
      <c r="AA65" s="14">
        <v>25</v>
      </c>
      <c r="AB65" s="14">
        <v>26</v>
      </c>
      <c r="AC65" s="14">
        <v>27</v>
      </c>
      <c r="AD65" s="14">
        <v>28</v>
      </c>
      <c r="AE65" s="14">
        <v>29</v>
      </c>
      <c r="AF65" s="54">
        <v>30</v>
      </c>
    </row>
    <row r="66" spans="1:32" ht="22.5">
      <c r="A66" s="21" t="s">
        <v>111</v>
      </c>
      <c r="B66" s="127" t="s">
        <v>113</v>
      </c>
      <c r="C66" s="128">
        <f aca="true" t="shared" si="16" ref="C66:C71">E66+P66-D66</f>
        <v>0</v>
      </c>
      <c r="D66" s="144"/>
      <c r="E66" s="61">
        <f aca="true" t="shared" si="17" ref="E66:E71">G66+H66+I66+J66+K66+L66+M66+N66+O66-F66</f>
        <v>0</v>
      </c>
      <c r="F66" s="144"/>
      <c r="G66" s="130"/>
      <c r="H66" s="130"/>
      <c r="I66" s="130"/>
      <c r="J66" s="130"/>
      <c r="K66" s="130"/>
      <c r="L66" s="130"/>
      <c r="M66" s="130"/>
      <c r="N66" s="130"/>
      <c r="O66" s="145"/>
      <c r="P66" s="132"/>
      <c r="Q66" s="146" t="s">
        <v>111</v>
      </c>
      <c r="R66" s="127" t="s">
        <v>113</v>
      </c>
      <c r="S66" s="128">
        <f aca="true" t="shared" si="18" ref="S66:S71">U66+AF66-T66</f>
        <v>0</v>
      </c>
      <c r="T66" s="144"/>
      <c r="U66" s="128">
        <f aca="true" t="shared" si="19" ref="U66:U71">W66+X66+Y66+Z66+AA66+AB66+AC66+AD66+AE66-V66</f>
        <v>0</v>
      </c>
      <c r="V66" s="144"/>
      <c r="W66" s="130"/>
      <c r="X66" s="130"/>
      <c r="Y66" s="130"/>
      <c r="Z66" s="130"/>
      <c r="AA66" s="130"/>
      <c r="AB66" s="130"/>
      <c r="AC66" s="130"/>
      <c r="AD66" s="130"/>
      <c r="AE66" s="130"/>
      <c r="AF66" s="132"/>
    </row>
    <row r="67" spans="1:32" s="17" customFormat="1" ht="19.5" customHeight="1">
      <c r="A67" s="25" t="s">
        <v>115</v>
      </c>
      <c r="B67" s="16" t="s">
        <v>114</v>
      </c>
      <c r="C67" s="55">
        <f t="shared" si="16"/>
        <v>0</v>
      </c>
      <c r="D67" s="106"/>
      <c r="E67" s="61">
        <f t="shared" si="17"/>
        <v>0</v>
      </c>
      <c r="F67" s="109"/>
      <c r="G67" s="59"/>
      <c r="H67" s="59"/>
      <c r="I67" s="59"/>
      <c r="J67" s="59"/>
      <c r="K67" s="59"/>
      <c r="L67" s="59"/>
      <c r="M67" s="59"/>
      <c r="N67" s="59"/>
      <c r="O67" s="80"/>
      <c r="P67" s="80"/>
      <c r="Q67" s="90" t="s">
        <v>115</v>
      </c>
      <c r="R67" s="16" t="s">
        <v>114</v>
      </c>
      <c r="S67" s="55">
        <f t="shared" si="18"/>
        <v>0</v>
      </c>
      <c r="T67" s="107"/>
      <c r="U67" s="61">
        <f t="shared" si="19"/>
        <v>0</v>
      </c>
      <c r="V67" s="114"/>
      <c r="W67" s="59"/>
      <c r="X67" s="59"/>
      <c r="Y67" s="59"/>
      <c r="Z67" s="59"/>
      <c r="AA67" s="59"/>
      <c r="AB67" s="59"/>
      <c r="AC67" s="59"/>
      <c r="AD67" s="59"/>
      <c r="AE67" s="59"/>
      <c r="AF67" s="60"/>
    </row>
    <row r="68" spans="1:32" ht="22.5">
      <c r="A68" s="22" t="s">
        <v>84</v>
      </c>
      <c r="B68" s="19" t="s">
        <v>116</v>
      </c>
      <c r="C68" s="55">
        <f t="shared" si="16"/>
        <v>0</v>
      </c>
      <c r="D68" s="106"/>
      <c r="E68" s="61">
        <f t="shared" si="17"/>
        <v>0</v>
      </c>
      <c r="F68" s="109"/>
      <c r="G68" s="57"/>
      <c r="H68" s="57"/>
      <c r="I68" s="57"/>
      <c r="J68" s="57"/>
      <c r="K68" s="57"/>
      <c r="L68" s="57"/>
      <c r="M68" s="57"/>
      <c r="N68" s="57"/>
      <c r="O68" s="81"/>
      <c r="P68" s="81"/>
      <c r="Q68" s="86" t="s">
        <v>84</v>
      </c>
      <c r="R68" s="19" t="s">
        <v>116</v>
      </c>
      <c r="S68" s="55">
        <f t="shared" si="18"/>
        <v>0</v>
      </c>
      <c r="T68" s="107"/>
      <c r="U68" s="61">
        <f t="shared" si="19"/>
        <v>0</v>
      </c>
      <c r="V68" s="114"/>
      <c r="W68" s="57"/>
      <c r="X68" s="57"/>
      <c r="Y68" s="57"/>
      <c r="Z68" s="57"/>
      <c r="AA68" s="57"/>
      <c r="AB68" s="57"/>
      <c r="AC68" s="57"/>
      <c r="AD68" s="57"/>
      <c r="AE68" s="57"/>
      <c r="AF68" s="58"/>
    </row>
    <row r="69" spans="1:32" ht="19.5" customHeight="1">
      <c r="A69" s="75" t="s">
        <v>118</v>
      </c>
      <c r="B69" s="16" t="s">
        <v>117</v>
      </c>
      <c r="C69" s="55">
        <f t="shared" si="16"/>
        <v>0</v>
      </c>
      <c r="D69" s="106"/>
      <c r="E69" s="61">
        <f t="shared" si="17"/>
        <v>0</v>
      </c>
      <c r="F69" s="106"/>
      <c r="G69" s="59"/>
      <c r="H69" s="59"/>
      <c r="I69" s="59"/>
      <c r="J69" s="59"/>
      <c r="K69" s="59"/>
      <c r="L69" s="59"/>
      <c r="M69" s="59"/>
      <c r="N69" s="59"/>
      <c r="O69" s="80"/>
      <c r="P69" s="80"/>
      <c r="Q69" s="92" t="s">
        <v>118</v>
      </c>
      <c r="R69" s="16" t="s">
        <v>117</v>
      </c>
      <c r="S69" s="55">
        <f t="shared" si="18"/>
        <v>0</v>
      </c>
      <c r="T69" s="107"/>
      <c r="U69" s="61">
        <f t="shared" si="19"/>
        <v>0</v>
      </c>
      <c r="V69" s="107"/>
      <c r="W69" s="59"/>
      <c r="X69" s="59"/>
      <c r="Y69" s="59"/>
      <c r="Z69" s="59"/>
      <c r="AA69" s="59"/>
      <c r="AB69" s="59"/>
      <c r="AC69" s="59"/>
      <c r="AD69" s="59"/>
      <c r="AE69" s="59"/>
      <c r="AF69" s="60"/>
    </row>
    <row r="70" spans="1:32" ht="22.5">
      <c r="A70" s="22" t="s">
        <v>66</v>
      </c>
      <c r="B70" s="16" t="s">
        <v>119</v>
      </c>
      <c r="C70" s="55">
        <f t="shared" si="16"/>
        <v>0</v>
      </c>
      <c r="D70" s="106"/>
      <c r="E70" s="61">
        <f t="shared" si="17"/>
        <v>0</v>
      </c>
      <c r="F70" s="106"/>
      <c r="G70" s="59"/>
      <c r="H70" s="59"/>
      <c r="I70" s="59"/>
      <c r="J70" s="59"/>
      <c r="K70" s="59"/>
      <c r="L70" s="59"/>
      <c r="M70" s="59"/>
      <c r="N70" s="59"/>
      <c r="O70" s="80"/>
      <c r="P70" s="80"/>
      <c r="Q70" s="86" t="s">
        <v>66</v>
      </c>
      <c r="R70" s="16" t="s">
        <v>119</v>
      </c>
      <c r="S70" s="55">
        <f t="shared" si="18"/>
        <v>0</v>
      </c>
      <c r="T70" s="107"/>
      <c r="U70" s="61">
        <f t="shared" si="19"/>
        <v>0</v>
      </c>
      <c r="V70" s="107"/>
      <c r="W70" s="59"/>
      <c r="X70" s="59"/>
      <c r="Y70" s="59"/>
      <c r="Z70" s="59"/>
      <c r="AA70" s="59"/>
      <c r="AB70" s="59"/>
      <c r="AC70" s="59"/>
      <c r="AD70" s="59"/>
      <c r="AE70" s="59"/>
      <c r="AF70" s="60"/>
    </row>
    <row r="71" spans="1:32" ht="19.5" customHeight="1">
      <c r="A71" s="25" t="s">
        <v>161</v>
      </c>
      <c r="B71" s="16" t="s">
        <v>40</v>
      </c>
      <c r="C71" s="55">
        <f t="shared" si="16"/>
        <v>0</v>
      </c>
      <c r="D71" s="106"/>
      <c r="E71" s="61">
        <f t="shared" si="17"/>
        <v>0</v>
      </c>
      <c r="F71" s="106"/>
      <c r="G71" s="59"/>
      <c r="H71" s="59"/>
      <c r="I71" s="59"/>
      <c r="J71" s="59"/>
      <c r="K71" s="59"/>
      <c r="L71" s="59"/>
      <c r="M71" s="59"/>
      <c r="N71" s="59"/>
      <c r="O71" s="80"/>
      <c r="P71" s="80"/>
      <c r="Q71" s="90" t="s">
        <v>161</v>
      </c>
      <c r="R71" s="16" t="s">
        <v>40</v>
      </c>
      <c r="S71" s="55">
        <f t="shared" si="18"/>
        <v>0</v>
      </c>
      <c r="T71" s="107"/>
      <c r="U71" s="61">
        <f t="shared" si="19"/>
        <v>0</v>
      </c>
      <c r="V71" s="107"/>
      <c r="W71" s="59"/>
      <c r="X71" s="59"/>
      <c r="Y71" s="59"/>
      <c r="Z71" s="59"/>
      <c r="AA71" s="59"/>
      <c r="AB71" s="59"/>
      <c r="AC71" s="59"/>
      <c r="AD71" s="59"/>
      <c r="AE71" s="59"/>
      <c r="AF71" s="60"/>
    </row>
    <row r="72" spans="1:32" s="17" customFormat="1" ht="34.5" customHeight="1">
      <c r="A72" s="46" t="s">
        <v>123</v>
      </c>
      <c r="B72" s="26" t="s">
        <v>120</v>
      </c>
      <c r="C72" s="61">
        <f aca="true" t="shared" si="20" ref="C72:P72">C43+C50+C52+C54+C56+C58+C60+C67+C69+C71</f>
        <v>748493365.12</v>
      </c>
      <c r="D72" s="61">
        <f t="shared" si="20"/>
        <v>0</v>
      </c>
      <c r="E72" s="61">
        <f t="shared" si="20"/>
        <v>748493365.12</v>
      </c>
      <c r="F72" s="61">
        <f t="shared" si="20"/>
        <v>4907600</v>
      </c>
      <c r="G72" s="61">
        <f t="shared" si="20"/>
        <v>0</v>
      </c>
      <c r="H72" s="61">
        <f t="shared" si="20"/>
        <v>0</v>
      </c>
      <c r="I72" s="61">
        <f t="shared" si="20"/>
        <v>0</v>
      </c>
      <c r="J72" s="61">
        <f t="shared" si="20"/>
        <v>0</v>
      </c>
      <c r="K72" s="61">
        <f t="shared" si="20"/>
        <v>0</v>
      </c>
      <c r="L72" s="61">
        <f t="shared" si="20"/>
        <v>0</v>
      </c>
      <c r="M72" s="61">
        <f t="shared" si="20"/>
        <v>715151629.06</v>
      </c>
      <c r="N72" s="61">
        <f t="shared" si="20"/>
        <v>18476012.2</v>
      </c>
      <c r="O72" s="82">
        <f t="shared" si="20"/>
        <v>19773323.86</v>
      </c>
      <c r="P72" s="82">
        <f t="shared" si="20"/>
        <v>0</v>
      </c>
      <c r="Q72" s="93" t="s">
        <v>123</v>
      </c>
      <c r="R72" s="26" t="s">
        <v>120</v>
      </c>
      <c r="S72" s="61">
        <f aca="true" t="shared" si="21" ref="S72:AF72">S43+S50+S52+S54+S56+S58+S60+S67+S69+S71</f>
        <v>853046112.19</v>
      </c>
      <c r="T72" s="61">
        <f t="shared" si="21"/>
        <v>0</v>
      </c>
      <c r="U72" s="61">
        <f t="shared" si="21"/>
        <v>853046112.19</v>
      </c>
      <c r="V72" s="61">
        <f t="shared" si="21"/>
        <v>19212100</v>
      </c>
      <c r="W72" s="61">
        <f t="shared" si="21"/>
        <v>0</v>
      </c>
      <c r="X72" s="61">
        <f t="shared" si="21"/>
        <v>0</v>
      </c>
      <c r="Y72" s="61">
        <f t="shared" si="21"/>
        <v>0</v>
      </c>
      <c r="Z72" s="61">
        <f t="shared" si="21"/>
        <v>0</v>
      </c>
      <c r="AA72" s="61">
        <f t="shared" si="21"/>
        <v>0</v>
      </c>
      <c r="AB72" s="61">
        <f t="shared" si="21"/>
        <v>0</v>
      </c>
      <c r="AC72" s="61">
        <f t="shared" si="21"/>
        <v>780885741.78</v>
      </c>
      <c r="AD72" s="61">
        <f t="shared" si="21"/>
        <v>53188226.27</v>
      </c>
      <c r="AE72" s="61">
        <f t="shared" si="21"/>
        <v>38184244.14</v>
      </c>
      <c r="AF72" s="94">
        <f t="shared" si="21"/>
        <v>0</v>
      </c>
    </row>
    <row r="73" spans="1:32" ht="19.5" customHeight="1" thickBot="1">
      <c r="A73" s="27" t="s">
        <v>122</v>
      </c>
      <c r="B73" s="28" t="s">
        <v>121</v>
      </c>
      <c r="C73" s="64">
        <f aca="true" t="shared" si="22" ref="C73:P73">C41+C72</f>
        <v>2723774764.62</v>
      </c>
      <c r="D73" s="64">
        <f t="shared" si="22"/>
        <v>0</v>
      </c>
      <c r="E73" s="64">
        <f t="shared" si="22"/>
        <v>2723774764.62</v>
      </c>
      <c r="F73" s="64">
        <f t="shared" si="22"/>
        <v>4907600</v>
      </c>
      <c r="G73" s="64">
        <f t="shared" si="22"/>
        <v>0</v>
      </c>
      <c r="H73" s="64">
        <f t="shared" si="22"/>
        <v>0</v>
      </c>
      <c r="I73" s="64">
        <f t="shared" si="22"/>
        <v>0</v>
      </c>
      <c r="J73" s="64">
        <f t="shared" si="22"/>
        <v>0</v>
      </c>
      <c r="K73" s="64">
        <f t="shared" si="22"/>
        <v>0</v>
      </c>
      <c r="L73" s="64">
        <f t="shared" si="22"/>
        <v>0</v>
      </c>
      <c r="M73" s="64">
        <f t="shared" si="22"/>
        <v>1584816982.47</v>
      </c>
      <c r="N73" s="64">
        <f t="shared" si="22"/>
        <v>749683264.88</v>
      </c>
      <c r="O73" s="83">
        <f t="shared" si="22"/>
        <v>394182117.27</v>
      </c>
      <c r="P73" s="83">
        <f t="shared" si="22"/>
        <v>0</v>
      </c>
      <c r="Q73" s="95" t="s">
        <v>122</v>
      </c>
      <c r="R73" s="28" t="s">
        <v>121</v>
      </c>
      <c r="S73" s="64">
        <f aca="true" t="shared" si="23" ref="S73:AF73">S41+S72</f>
        <v>2964099970.25</v>
      </c>
      <c r="T73" s="64">
        <f t="shared" si="23"/>
        <v>0</v>
      </c>
      <c r="U73" s="64">
        <f t="shared" si="23"/>
        <v>2964099970.25</v>
      </c>
      <c r="V73" s="64">
        <f t="shared" si="23"/>
        <v>19212100</v>
      </c>
      <c r="W73" s="64">
        <f t="shared" si="23"/>
        <v>0</v>
      </c>
      <c r="X73" s="64">
        <f t="shared" si="23"/>
        <v>0</v>
      </c>
      <c r="Y73" s="64">
        <f t="shared" si="23"/>
        <v>0</v>
      </c>
      <c r="Z73" s="64">
        <f t="shared" si="23"/>
        <v>0</v>
      </c>
      <c r="AA73" s="64">
        <f t="shared" si="23"/>
        <v>0</v>
      </c>
      <c r="AB73" s="64">
        <f t="shared" si="23"/>
        <v>0</v>
      </c>
      <c r="AC73" s="64">
        <f t="shared" si="23"/>
        <v>1755891780.44</v>
      </c>
      <c r="AD73" s="64">
        <f t="shared" si="23"/>
        <v>809582264.67</v>
      </c>
      <c r="AE73" s="64">
        <f t="shared" si="23"/>
        <v>417838025.14</v>
      </c>
      <c r="AF73" s="65">
        <f t="shared" si="23"/>
        <v>0</v>
      </c>
    </row>
    <row r="74" spans="1:32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1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24" t="s">
        <v>179</v>
      </c>
      <c r="Q75" s="31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24" t="s">
        <v>180</v>
      </c>
    </row>
    <row r="76" spans="1:32" ht="12.75" customHeight="1">
      <c r="A76" s="166" t="s">
        <v>17</v>
      </c>
      <c r="B76" s="167" t="s">
        <v>1</v>
      </c>
      <c r="C76" s="165" t="s">
        <v>64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6" t="s">
        <v>17</v>
      </c>
      <c r="R76" s="167" t="s">
        <v>1</v>
      </c>
      <c r="S76" s="168" t="s">
        <v>55</v>
      </c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</row>
    <row r="77" spans="1:32" ht="101.25">
      <c r="A77" s="166"/>
      <c r="B77" s="167"/>
      <c r="C77" s="47" t="s">
        <v>51</v>
      </c>
      <c r="D77" s="52" t="s">
        <v>52</v>
      </c>
      <c r="E77" s="11" t="s">
        <v>53</v>
      </c>
      <c r="F77" s="52" t="s">
        <v>54</v>
      </c>
      <c r="G77" s="11" t="s">
        <v>2</v>
      </c>
      <c r="H77" s="11" t="s">
        <v>69</v>
      </c>
      <c r="I77" s="11" t="s">
        <v>171</v>
      </c>
      <c r="J77" s="11" t="s">
        <v>183</v>
      </c>
      <c r="K77" s="11" t="s">
        <v>73</v>
      </c>
      <c r="L77" s="11" t="s">
        <v>72</v>
      </c>
      <c r="M77" s="11" t="s">
        <v>3</v>
      </c>
      <c r="N77" s="11" t="s">
        <v>70</v>
      </c>
      <c r="O77" s="11" t="s">
        <v>71</v>
      </c>
      <c r="P77" s="47" t="s">
        <v>4</v>
      </c>
      <c r="Q77" s="166"/>
      <c r="R77" s="167"/>
      <c r="S77" s="47" t="s">
        <v>51</v>
      </c>
      <c r="T77" s="52" t="s">
        <v>52</v>
      </c>
      <c r="U77" s="11" t="s">
        <v>53</v>
      </c>
      <c r="V77" s="52" t="s">
        <v>54</v>
      </c>
      <c r="W77" s="11" t="s">
        <v>2</v>
      </c>
      <c r="X77" s="11" t="s">
        <v>69</v>
      </c>
      <c r="Y77" s="11" t="s">
        <v>171</v>
      </c>
      <c r="Z77" s="11" t="s">
        <v>183</v>
      </c>
      <c r="AA77" s="11" t="s">
        <v>73</v>
      </c>
      <c r="AB77" s="11" t="s">
        <v>72</v>
      </c>
      <c r="AC77" s="11" t="s">
        <v>3</v>
      </c>
      <c r="AD77" s="11" t="s">
        <v>70</v>
      </c>
      <c r="AE77" s="11" t="s">
        <v>71</v>
      </c>
      <c r="AF77" s="47" t="s">
        <v>4</v>
      </c>
    </row>
    <row r="78" spans="1:32" ht="13.5" thickBot="1">
      <c r="A78" s="2">
        <v>1</v>
      </c>
      <c r="B78" s="13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  <c r="J78" s="14">
        <v>10</v>
      </c>
      <c r="K78" s="14">
        <v>11</v>
      </c>
      <c r="L78" s="14">
        <v>12</v>
      </c>
      <c r="M78" s="14">
        <v>13</v>
      </c>
      <c r="N78" s="14">
        <v>14</v>
      </c>
      <c r="O78" s="14">
        <v>15</v>
      </c>
      <c r="P78" s="54">
        <v>16</v>
      </c>
      <c r="Q78" s="84">
        <v>1</v>
      </c>
      <c r="R78" s="12">
        <v>2</v>
      </c>
      <c r="S78" s="14">
        <v>17</v>
      </c>
      <c r="T78" s="14">
        <v>18</v>
      </c>
      <c r="U78" s="14">
        <v>19</v>
      </c>
      <c r="V78" s="14">
        <v>20</v>
      </c>
      <c r="W78" s="14">
        <v>21</v>
      </c>
      <c r="X78" s="14">
        <v>22</v>
      </c>
      <c r="Y78" s="14">
        <v>23</v>
      </c>
      <c r="Z78" s="14">
        <v>24</v>
      </c>
      <c r="AA78" s="14">
        <v>25</v>
      </c>
      <c r="AB78" s="14">
        <v>26</v>
      </c>
      <c r="AC78" s="14">
        <v>27</v>
      </c>
      <c r="AD78" s="14">
        <v>28</v>
      </c>
      <c r="AE78" s="14">
        <v>29</v>
      </c>
      <c r="AF78" s="54">
        <v>30</v>
      </c>
    </row>
    <row r="79" spans="1:32" ht="12.75">
      <c r="A79" s="41" t="s">
        <v>13</v>
      </c>
      <c r="B79" s="36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98" t="s">
        <v>13</v>
      </c>
      <c r="R79" s="36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4"/>
    </row>
    <row r="80" spans="1:32" ht="22.5">
      <c r="A80" s="42" t="s">
        <v>125</v>
      </c>
      <c r="B80" s="19" t="s">
        <v>41</v>
      </c>
      <c r="C80" s="55">
        <f>E80+P80-D80</f>
        <v>5308200</v>
      </c>
      <c r="D80" s="106"/>
      <c r="E80" s="55">
        <f>G80+H80+I80+J80+K80+L80+M80+N80+O80-F80</f>
        <v>5308200</v>
      </c>
      <c r="F80" s="109"/>
      <c r="G80" s="57"/>
      <c r="H80" s="57"/>
      <c r="I80" s="57"/>
      <c r="J80" s="57"/>
      <c r="K80" s="57"/>
      <c r="L80" s="57"/>
      <c r="M80" s="57">
        <v>5308200</v>
      </c>
      <c r="N80" s="57"/>
      <c r="O80" s="81"/>
      <c r="P80" s="81"/>
      <c r="Q80" s="99" t="s">
        <v>125</v>
      </c>
      <c r="R80" s="19" t="s">
        <v>41</v>
      </c>
      <c r="S80" s="55">
        <f>U80+AF80-T80</f>
        <v>4468200</v>
      </c>
      <c r="T80" s="106"/>
      <c r="U80" s="55">
        <f>W80+X80+Y80+Z80+AA80+AB80+AC80+AD80+AE80-V80</f>
        <v>4468200</v>
      </c>
      <c r="V80" s="109"/>
      <c r="W80" s="57"/>
      <c r="X80" s="57"/>
      <c r="Y80" s="57"/>
      <c r="Z80" s="57"/>
      <c r="AA80" s="57"/>
      <c r="AB80" s="57"/>
      <c r="AC80" s="57">
        <v>4468200</v>
      </c>
      <c r="AD80" s="57"/>
      <c r="AE80" s="57"/>
      <c r="AF80" s="58"/>
    </row>
    <row r="81" spans="1:32" ht="22.5">
      <c r="A81" s="20" t="s">
        <v>84</v>
      </c>
      <c r="B81" s="19" t="s">
        <v>126</v>
      </c>
      <c r="C81" s="55">
        <f>E81+P81-D81</f>
        <v>4468200</v>
      </c>
      <c r="D81" s="106"/>
      <c r="E81" s="55">
        <f>G81+H81+I81+J81+K81+L81+M81+N81+O81-F81</f>
        <v>4468200</v>
      </c>
      <c r="F81" s="109"/>
      <c r="G81" s="57"/>
      <c r="H81" s="57"/>
      <c r="I81" s="57"/>
      <c r="J81" s="57"/>
      <c r="K81" s="57"/>
      <c r="L81" s="57"/>
      <c r="M81" s="57">
        <v>4468200</v>
      </c>
      <c r="N81" s="57"/>
      <c r="O81" s="81"/>
      <c r="P81" s="81"/>
      <c r="Q81" s="91" t="s">
        <v>84</v>
      </c>
      <c r="R81" s="19" t="s">
        <v>126</v>
      </c>
      <c r="S81" s="55">
        <f>U81+AF81-T81</f>
        <v>3628200</v>
      </c>
      <c r="T81" s="106"/>
      <c r="U81" s="55">
        <f>W81+X81+Y81+Z81+AA81+AB81+AC81+AD81+AE81-V81</f>
        <v>3628200</v>
      </c>
      <c r="V81" s="109"/>
      <c r="W81" s="57"/>
      <c r="X81" s="57"/>
      <c r="Y81" s="57"/>
      <c r="Z81" s="57"/>
      <c r="AA81" s="57"/>
      <c r="AB81" s="57"/>
      <c r="AC81" s="57">
        <v>3628200</v>
      </c>
      <c r="AD81" s="57"/>
      <c r="AE81" s="57"/>
      <c r="AF81" s="58"/>
    </row>
    <row r="82" spans="1:32" ht="22.5">
      <c r="A82" s="25" t="s">
        <v>127</v>
      </c>
      <c r="B82" s="16" t="s">
        <v>42</v>
      </c>
      <c r="C82" s="55">
        <f>E82+P82-D82</f>
        <v>550935.21</v>
      </c>
      <c r="D82" s="109"/>
      <c r="E82" s="55">
        <f>G82+H82+I82+J82+K82+L82+M82+N82+O82-F82</f>
        <v>550935.21</v>
      </c>
      <c r="F82" s="109"/>
      <c r="G82" s="59"/>
      <c r="H82" s="59"/>
      <c r="I82" s="59"/>
      <c r="J82" s="59"/>
      <c r="K82" s="59"/>
      <c r="L82" s="59"/>
      <c r="M82" s="59">
        <v>7536.01</v>
      </c>
      <c r="N82" s="59"/>
      <c r="O82" s="80">
        <v>543399.2</v>
      </c>
      <c r="P82" s="80"/>
      <c r="Q82" s="90" t="s">
        <v>127</v>
      </c>
      <c r="R82" s="16" t="s">
        <v>42</v>
      </c>
      <c r="S82" s="55">
        <f>U82+AF82-T82</f>
        <v>293523.26</v>
      </c>
      <c r="T82" s="109"/>
      <c r="U82" s="55">
        <f>W82+X82+Y82+Z82+AA82+AB82+AC82+AD82+AE82-V82</f>
        <v>293523.26</v>
      </c>
      <c r="V82" s="109"/>
      <c r="W82" s="59"/>
      <c r="X82" s="59"/>
      <c r="Y82" s="59"/>
      <c r="Z82" s="59"/>
      <c r="AA82" s="59"/>
      <c r="AB82" s="59"/>
      <c r="AC82" s="59">
        <v>15083</v>
      </c>
      <c r="AD82" s="59"/>
      <c r="AE82" s="59">
        <v>278440.26</v>
      </c>
      <c r="AF82" s="60"/>
    </row>
    <row r="83" spans="1:32" ht="22.5">
      <c r="A83" s="21" t="s">
        <v>128</v>
      </c>
      <c r="B83" s="16" t="s">
        <v>129</v>
      </c>
      <c r="C83" s="55">
        <f>E83+P83-D83</f>
        <v>0</v>
      </c>
      <c r="D83" s="106"/>
      <c r="E83" s="55">
        <f>G83+H83+I83+J83+K83+L83+M83+N83+O83-F83</f>
        <v>0</v>
      </c>
      <c r="F83" s="109"/>
      <c r="G83" s="59"/>
      <c r="H83" s="59"/>
      <c r="I83" s="59"/>
      <c r="J83" s="59"/>
      <c r="K83" s="59"/>
      <c r="L83" s="59"/>
      <c r="M83" s="59"/>
      <c r="N83" s="59"/>
      <c r="O83" s="80"/>
      <c r="P83" s="80"/>
      <c r="Q83" s="87" t="s">
        <v>128</v>
      </c>
      <c r="R83" s="16" t="s">
        <v>129</v>
      </c>
      <c r="S83" s="55">
        <f>U83+AF83-T83</f>
        <v>0</v>
      </c>
      <c r="T83" s="106"/>
      <c r="U83" s="55">
        <f>W83+X83+Y83+Z83+AA83+AB83+AC83+AD83+AE83-V83</f>
        <v>0</v>
      </c>
      <c r="V83" s="109"/>
      <c r="W83" s="59"/>
      <c r="X83" s="59"/>
      <c r="Y83" s="59"/>
      <c r="Z83" s="59"/>
      <c r="AA83" s="59"/>
      <c r="AB83" s="59"/>
      <c r="AC83" s="59"/>
      <c r="AD83" s="59"/>
      <c r="AE83" s="59"/>
      <c r="AF83" s="60"/>
    </row>
    <row r="84" spans="1:32" ht="19.5" customHeight="1">
      <c r="A84" s="25" t="s">
        <v>14</v>
      </c>
      <c r="B84" s="16" t="s">
        <v>130</v>
      </c>
      <c r="C84" s="55">
        <f>E84+P84-D84</f>
        <v>886734.06</v>
      </c>
      <c r="D84" s="109"/>
      <c r="E84" s="55">
        <f>G84+H84+I84+J84+K84+L84+M84+N84+O84-F84</f>
        <v>886734.06</v>
      </c>
      <c r="F84" s="109">
        <v>570000</v>
      </c>
      <c r="G84" s="59"/>
      <c r="H84" s="59"/>
      <c r="I84" s="59"/>
      <c r="J84" s="59"/>
      <c r="K84" s="59"/>
      <c r="L84" s="59"/>
      <c r="M84" s="59">
        <v>892783.68</v>
      </c>
      <c r="N84" s="59">
        <v>563910.68</v>
      </c>
      <c r="O84" s="80">
        <v>39.7</v>
      </c>
      <c r="P84" s="80"/>
      <c r="Q84" s="90" t="s">
        <v>14</v>
      </c>
      <c r="R84" s="16" t="s">
        <v>130</v>
      </c>
      <c r="S84" s="55">
        <f>U84+AF84-T84</f>
        <v>31194162.1</v>
      </c>
      <c r="T84" s="109"/>
      <c r="U84" s="55">
        <f>W84+X84+Y84+Z84+AA84+AB84+AC84+AD84+AE84-V84</f>
        <v>31194162.1</v>
      </c>
      <c r="V84" s="109"/>
      <c r="W84" s="59"/>
      <c r="X84" s="59"/>
      <c r="Y84" s="59"/>
      <c r="Z84" s="59"/>
      <c r="AA84" s="59"/>
      <c r="AB84" s="59"/>
      <c r="AC84" s="59">
        <v>30630248.39</v>
      </c>
      <c r="AD84" s="59">
        <v>563910.68</v>
      </c>
      <c r="AE84" s="59">
        <v>3.03</v>
      </c>
      <c r="AF84" s="60"/>
    </row>
    <row r="85" spans="1:32" ht="19.5" customHeight="1">
      <c r="A85" s="25" t="s">
        <v>132</v>
      </c>
      <c r="B85" s="16" t="s">
        <v>131</v>
      </c>
      <c r="C85" s="78">
        <f>C86+C87+C88+C89+C90</f>
        <v>0</v>
      </c>
      <c r="D85" s="106"/>
      <c r="E85" s="78">
        <f>E86+E87+E88+E89+E90</f>
        <v>0</v>
      </c>
      <c r="F85" s="106"/>
      <c r="G85" s="78">
        <f aca="true" t="shared" si="24" ref="G85:P85">G86+G87+G88+G89+G90</f>
        <v>0</v>
      </c>
      <c r="H85" s="78">
        <f t="shared" si="24"/>
        <v>0</v>
      </c>
      <c r="I85" s="78">
        <f t="shared" si="24"/>
        <v>0</v>
      </c>
      <c r="J85" s="78">
        <f t="shared" si="24"/>
        <v>0</v>
      </c>
      <c r="K85" s="78">
        <f t="shared" si="24"/>
        <v>0</v>
      </c>
      <c r="L85" s="78">
        <f t="shared" si="24"/>
        <v>0</v>
      </c>
      <c r="M85" s="78">
        <f t="shared" si="24"/>
        <v>0</v>
      </c>
      <c r="N85" s="78">
        <f t="shared" si="24"/>
        <v>0</v>
      </c>
      <c r="O85" s="78">
        <f t="shared" si="24"/>
        <v>0</v>
      </c>
      <c r="P85" s="96">
        <f t="shared" si="24"/>
        <v>0</v>
      </c>
      <c r="Q85" s="90" t="s">
        <v>132</v>
      </c>
      <c r="R85" s="16" t="s">
        <v>131</v>
      </c>
      <c r="S85" s="78">
        <f>S86+S87+S88+S89+S90</f>
        <v>0</v>
      </c>
      <c r="T85" s="106"/>
      <c r="U85" s="78">
        <f>U86+U87+U88+U89+U90</f>
        <v>0</v>
      </c>
      <c r="V85" s="106"/>
      <c r="W85" s="78">
        <f aca="true" t="shared" si="25" ref="W85:AF85">W86+W87+W88+W89+W90</f>
        <v>0</v>
      </c>
      <c r="X85" s="78">
        <f t="shared" si="25"/>
        <v>0</v>
      </c>
      <c r="Y85" s="78">
        <f t="shared" si="25"/>
        <v>0</v>
      </c>
      <c r="Z85" s="78">
        <f t="shared" si="25"/>
        <v>0</v>
      </c>
      <c r="AA85" s="78">
        <f t="shared" si="25"/>
        <v>0</v>
      </c>
      <c r="AB85" s="78">
        <f t="shared" si="25"/>
        <v>0</v>
      </c>
      <c r="AC85" s="78">
        <f t="shared" si="25"/>
        <v>0</v>
      </c>
      <c r="AD85" s="78">
        <f t="shared" si="25"/>
        <v>0</v>
      </c>
      <c r="AE85" s="78">
        <f t="shared" si="25"/>
        <v>0</v>
      </c>
      <c r="AF85" s="100">
        <f t="shared" si="25"/>
        <v>0</v>
      </c>
    </row>
    <row r="86" spans="1:32" s="17" customFormat="1" ht="33.75">
      <c r="A86" s="21" t="s">
        <v>134</v>
      </c>
      <c r="B86" s="16" t="s">
        <v>133</v>
      </c>
      <c r="C86" s="55">
        <f aca="true" t="shared" si="26" ref="C86:C94">E86+P86-D86</f>
        <v>0</v>
      </c>
      <c r="D86" s="106"/>
      <c r="E86" s="61">
        <f aca="true" t="shared" si="27" ref="E86:E94">G86+H86+I86+J86+K86+L86+M86+N86+O86-F86</f>
        <v>0</v>
      </c>
      <c r="F86" s="106"/>
      <c r="G86" s="57"/>
      <c r="H86" s="57"/>
      <c r="I86" s="57"/>
      <c r="J86" s="57"/>
      <c r="K86" s="57"/>
      <c r="L86" s="57"/>
      <c r="M86" s="57"/>
      <c r="N86" s="57"/>
      <c r="O86" s="81"/>
      <c r="P86" s="81"/>
      <c r="Q86" s="87" t="s">
        <v>134</v>
      </c>
      <c r="R86" s="16" t="s">
        <v>133</v>
      </c>
      <c r="S86" s="55">
        <f aca="true" t="shared" si="28" ref="S86:S94">U86+AF86-T86</f>
        <v>0</v>
      </c>
      <c r="T86" s="106"/>
      <c r="U86" s="61">
        <f aca="true" t="shared" si="29" ref="U86:U94">W86+X86+Y86+Z86+AA86+AB86+AC86+AD86+AE86-V86</f>
        <v>0</v>
      </c>
      <c r="V86" s="106"/>
      <c r="W86" s="57"/>
      <c r="X86" s="57"/>
      <c r="Y86" s="57"/>
      <c r="Z86" s="57"/>
      <c r="AA86" s="57"/>
      <c r="AB86" s="57"/>
      <c r="AC86" s="57"/>
      <c r="AD86" s="57"/>
      <c r="AE86" s="57"/>
      <c r="AF86" s="58"/>
    </row>
    <row r="87" spans="1:32" ht="20.25" customHeight="1">
      <c r="A87" s="20" t="s">
        <v>138</v>
      </c>
      <c r="B87" s="16" t="s">
        <v>135</v>
      </c>
      <c r="C87" s="55">
        <f t="shared" si="26"/>
        <v>0</v>
      </c>
      <c r="D87" s="106"/>
      <c r="E87" s="61">
        <f t="shared" si="27"/>
        <v>0</v>
      </c>
      <c r="F87" s="106"/>
      <c r="G87" s="57"/>
      <c r="H87" s="57"/>
      <c r="I87" s="57"/>
      <c r="J87" s="57"/>
      <c r="K87" s="57"/>
      <c r="L87" s="57"/>
      <c r="M87" s="57"/>
      <c r="N87" s="57"/>
      <c r="O87" s="81"/>
      <c r="P87" s="81"/>
      <c r="Q87" s="91" t="s">
        <v>138</v>
      </c>
      <c r="R87" s="16" t="s">
        <v>135</v>
      </c>
      <c r="S87" s="55">
        <f t="shared" si="28"/>
        <v>0</v>
      </c>
      <c r="T87" s="106"/>
      <c r="U87" s="61">
        <f t="shared" si="29"/>
        <v>0</v>
      </c>
      <c r="V87" s="106"/>
      <c r="W87" s="57"/>
      <c r="X87" s="57"/>
      <c r="Y87" s="57"/>
      <c r="Z87" s="57"/>
      <c r="AA87" s="57"/>
      <c r="AB87" s="57"/>
      <c r="AC87" s="57"/>
      <c r="AD87" s="57"/>
      <c r="AE87" s="57"/>
      <c r="AF87" s="58"/>
    </row>
    <row r="88" spans="1:32" ht="20.25" customHeight="1">
      <c r="A88" s="21" t="s">
        <v>139</v>
      </c>
      <c r="B88" s="16" t="s">
        <v>136</v>
      </c>
      <c r="C88" s="55">
        <f t="shared" si="26"/>
        <v>0</v>
      </c>
      <c r="D88" s="106"/>
      <c r="E88" s="61">
        <f t="shared" si="27"/>
        <v>0</v>
      </c>
      <c r="F88" s="106"/>
      <c r="G88" s="59"/>
      <c r="H88" s="59"/>
      <c r="I88" s="59"/>
      <c r="J88" s="59"/>
      <c r="K88" s="59"/>
      <c r="L88" s="59"/>
      <c r="M88" s="59"/>
      <c r="N88" s="59"/>
      <c r="O88" s="80"/>
      <c r="P88" s="80"/>
      <c r="Q88" s="87" t="s">
        <v>139</v>
      </c>
      <c r="R88" s="16" t="s">
        <v>136</v>
      </c>
      <c r="S88" s="55">
        <f t="shared" si="28"/>
        <v>0</v>
      </c>
      <c r="T88" s="106"/>
      <c r="U88" s="61">
        <f t="shared" si="29"/>
        <v>0</v>
      </c>
      <c r="V88" s="106"/>
      <c r="W88" s="59"/>
      <c r="X88" s="59"/>
      <c r="Y88" s="59"/>
      <c r="Z88" s="59"/>
      <c r="AA88" s="59"/>
      <c r="AB88" s="59"/>
      <c r="AC88" s="59"/>
      <c r="AD88" s="59"/>
      <c r="AE88" s="59"/>
      <c r="AF88" s="60"/>
    </row>
    <row r="89" spans="1:32" ht="20.25" customHeight="1">
      <c r="A89" s="21" t="s">
        <v>140</v>
      </c>
      <c r="B89" s="16" t="s">
        <v>137</v>
      </c>
      <c r="C89" s="55">
        <f t="shared" si="26"/>
        <v>0</v>
      </c>
      <c r="D89" s="106"/>
      <c r="E89" s="61">
        <f t="shared" si="27"/>
        <v>0</v>
      </c>
      <c r="F89" s="106"/>
      <c r="G89" s="59"/>
      <c r="H89" s="59"/>
      <c r="I89" s="59"/>
      <c r="J89" s="59"/>
      <c r="K89" s="59"/>
      <c r="L89" s="59"/>
      <c r="M89" s="59"/>
      <c r="N89" s="59"/>
      <c r="O89" s="80"/>
      <c r="P89" s="80"/>
      <c r="Q89" s="87" t="s">
        <v>140</v>
      </c>
      <c r="R89" s="16" t="s">
        <v>137</v>
      </c>
      <c r="S89" s="55">
        <f t="shared" si="28"/>
        <v>0</v>
      </c>
      <c r="T89" s="106"/>
      <c r="U89" s="61">
        <f t="shared" si="29"/>
        <v>0</v>
      </c>
      <c r="V89" s="106"/>
      <c r="W89" s="59"/>
      <c r="X89" s="59"/>
      <c r="Y89" s="59"/>
      <c r="Z89" s="59"/>
      <c r="AA89" s="59"/>
      <c r="AB89" s="59"/>
      <c r="AC89" s="59"/>
      <c r="AD89" s="59"/>
      <c r="AE89" s="59"/>
      <c r="AF89" s="60"/>
    </row>
    <row r="90" spans="1:32" ht="22.5">
      <c r="A90" s="21" t="s">
        <v>181</v>
      </c>
      <c r="B90" s="16" t="s">
        <v>182</v>
      </c>
      <c r="C90" s="55">
        <f t="shared" si="26"/>
        <v>0</v>
      </c>
      <c r="D90" s="106"/>
      <c r="E90" s="61">
        <f t="shared" si="27"/>
        <v>0</v>
      </c>
      <c r="F90" s="106"/>
      <c r="G90" s="59"/>
      <c r="H90" s="59"/>
      <c r="I90" s="59"/>
      <c r="J90" s="59"/>
      <c r="K90" s="59"/>
      <c r="L90" s="59"/>
      <c r="M90" s="59"/>
      <c r="N90" s="59"/>
      <c r="O90" s="80"/>
      <c r="P90" s="80"/>
      <c r="Q90" s="21" t="s">
        <v>181</v>
      </c>
      <c r="R90" s="16" t="s">
        <v>182</v>
      </c>
      <c r="S90" s="55">
        <f t="shared" si="28"/>
        <v>0</v>
      </c>
      <c r="T90" s="106"/>
      <c r="U90" s="61">
        <f t="shared" si="29"/>
        <v>0</v>
      </c>
      <c r="V90" s="106"/>
      <c r="W90" s="59"/>
      <c r="X90" s="59"/>
      <c r="Y90" s="59"/>
      <c r="Z90" s="59"/>
      <c r="AA90" s="59"/>
      <c r="AB90" s="59"/>
      <c r="AC90" s="59"/>
      <c r="AD90" s="59"/>
      <c r="AE90" s="59"/>
      <c r="AF90" s="60"/>
    </row>
    <row r="91" spans="1:32" ht="22.5">
      <c r="A91" s="71" t="s">
        <v>141</v>
      </c>
      <c r="B91" s="16" t="s">
        <v>43</v>
      </c>
      <c r="C91" s="55">
        <f t="shared" si="26"/>
        <v>5863992.09</v>
      </c>
      <c r="D91" s="109"/>
      <c r="E91" s="61">
        <f t="shared" si="27"/>
        <v>5863992.09</v>
      </c>
      <c r="F91" s="109"/>
      <c r="G91" s="59"/>
      <c r="H91" s="59"/>
      <c r="I91" s="59"/>
      <c r="J91" s="59"/>
      <c r="K91" s="59"/>
      <c r="L91" s="59"/>
      <c r="M91" s="59">
        <v>2823.96</v>
      </c>
      <c r="N91" s="59">
        <v>1443848.87</v>
      </c>
      <c r="O91" s="80">
        <v>4417319.26</v>
      </c>
      <c r="P91" s="80"/>
      <c r="Q91" s="101" t="s">
        <v>141</v>
      </c>
      <c r="R91" s="16" t="s">
        <v>43</v>
      </c>
      <c r="S91" s="55">
        <f t="shared" si="28"/>
        <v>786789.95</v>
      </c>
      <c r="T91" s="109"/>
      <c r="U91" s="61">
        <f t="shared" si="29"/>
        <v>786789.95</v>
      </c>
      <c r="V91" s="109"/>
      <c r="W91" s="59"/>
      <c r="X91" s="59"/>
      <c r="Y91" s="59"/>
      <c r="Z91" s="59"/>
      <c r="AA91" s="59"/>
      <c r="AB91" s="59"/>
      <c r="AC91" s="59">
        <v>2637.32</v>
      </c>
      <c r="AD91" s="59">
        <v>364062.74</v>
      </c>
      <c r="AE91" s="59">
        <v>420089.89</v>
      </c>
      <c r="AF91" s="60"/>
    </row>
    <row r="92" spans="1:32" ht="24.75" customHeight="1">
      <c r="A92" s="21" t="s">
        <v>128</v>
      </c>
      <c r="B92" s="16" t="s">
        <v>63</v>
      </c>
      <c r="C92" s="55">
        <f t="shared" si="26"/>
        <v>0</v>
      </c>
      <c r="D92" s="109"/>
      <c r="E92" s="61">
        <f t="shared" si="27"/>
        <v>0</v>
      </c>
      <c r="F92" s="109"/>
      <c r="G92" s="59"/>
      <c r="H92" s="59"/>
      <c r="I92" s="59"/>
      <c r="J92" s="59"/>
      <c r="K92" s="59"/>
      <c r="L92" s="59"/>
      <c r="M92" s="59"/>
      <c r="N92" s="59"/>
      <c r="O92" s="80"/>
      <c r="P92" s="80"/>
      <c r="Q92" s="87" t="s">
        <v>128</v>
      </c>
      <c r="R92" s="16" t="s">
        <v>63</v>
      </c>
      <c r="S92" s="55">
        <f t="shared" si="28"/>
        <v>0</v>
      </c>
      <c r="T92" s="109"/>
      <c r="U92" s="61">
        <f t="shared" si="29"/>
        <v>0</v>
      </c>
      <c r="V92" s="109"/>
      <c r="W92" s="59"/>
      <c r="X92" s="59"/>
      <c r="Y92" s="59"/>
      <c r="Z92" s="59"/>
      <c r="AA92" s="59"/>
      <c r="AB92" s="59"/>
      <c r="AC92" s="59"/>
      <c r="AD92" s="59"/>
      <c r="AE92" s="59"/>
      <c r="AF92" s="60"/>
    </row>
    <row r="93" spans="1:32" ht="20.25" customHeight="1">
      <c r="A93" s="25" t="s">
        <v>143</v>
      </c>
      <c r="B93" s="16" t="s">
        <v>44</v>
      </c>
      <c r="C93" s="55">
        <f t="shared" si="26"/>
        <v>277057312</v>
      </c>
      <c r="D93" s="109"/>
      <c r="E93" s="61">
        <f t="shared" si="27"/>
        <v>277057312</v>
      </c>
      <c r="F93" s="109">
        <v>4337600</v>
      </c>
      <c r="G93" s="59"/>
      <c r="H93" s="59"/>
      <c r="I93" s="59"/>
      <c r="J93" s="59"/>
      <c r="K93" s="59"/>
      <c r="L93" s="59"/>
      <c r="M93" s="59">
        <v>274879325</v>
      </c>
      <c r="N93" s="59">
        <v>1517</v>
      </c>
      <c r="O93" s="80">
        <v>6514070</v>
      </c>
      <c r="P93" s="80"/>
      <c r="Q93" s="90" t="s">
        <v>143</v>
      </c>
      <c r="R93" s="16" t="s">
        <v>44</v>
      </c>
      <c r="S93" s="55">
        <f t="shared" si="28"/>
        <v>269044924.32</v>
      </c>
      <c r="T93" s="109"/>
      <c r="U93" s="61">
        <f t="shared" si="29"/>
        <v>269044924.32</v>
      </c>
      <c r="V93" s="109">
        <v>19212100</v>
      </c>
      <c r="W93" s="59"/>
      <c r="X93" s="59"/>
      <c r="Y93" s="59"/>
      <c r="Z93" s="59"/>
      <c r="AA93" s="59"/>
      <c r="AB93" s="59"/>
      <c r="AC93" s="59">
        <v>260065699</v>
      </c>
      <c r="AD93" s="59">
        <v>49981.2</v>
      </c>
      <c r="AE93" s="59">
        <v>28141344.12</v>
      </c>
      <c r="AF93" s="60"/>
    </row>
    <row r="94" spans="1:32" s="17" customFormat="1" ht="20.25" customHeight="1">
      <c r="A94" s="25" t="s">
        <v>144</v>
      </c>
      <c r="B94" s="16" t="s">
        <v>142</v>
      </c>
      <c r="C94" s="55">
        <f t="shared" si="26"/>
        <v>1846061.21</v>
      </c>
      <c r="D94" s="106"/>
      <c r="E94" s="61">
        <f t="shared" si="27"/>
        <v>1846061.21</v>
      </c>
      <c r="F94" s="106"/>
      <c r="G94" s="59"/>
      <c r="H94" s="59"/>
      <c r="I94" s="59"/>
      <c r="J94" s="59"/>
      <c r="K94" s="59"/>
      <c r="L94" s="59"/>
      <c r="M94" s="59">
        <v>1540505.43</v>
      </c>
      <c r="N94" s="59"/>
      <c r="O94" s="80">
        <v>305555.78</v>
      </c>
      <c r="P94" s="80"/>
      <c r="Q94" s="90" t="s">
        <v>144</v>
      </c>
      <c r="R94" s="16" t="s">
        <v>142</v>
      </c>
      <c r="S94" s="55">
        <f t="shared" si="28"/>
        <v>3761779.33</v>
      </c>
      <c r="T94" s="106"/>
      <c r="U94" s="61">
        <f t="shared" si="29"/>
        <v>3761779.33</v>
      </c>
      <c r="V94" s="106"/>
      <c r="W94" s="59"/>
      <c r="X94" s="59"/>
      <c r="Y94" s="59"/>
      <c r="Z94" s="59"/>
      <c r="AA94" s="59"/>
      <c r="AB94" s="59"/>
      <c r="AC94" s="59">
        <v>3415534.21</v>
      </c>
      <c r="AD94" s="59"/>
      <c r="AE94" s="59">
        <v>346245.12</v>
      </c>
      <c r="AF94" s="60"/>
    </row>
    <row r="95" spans="1:32" s="17" customFormat="1" ht="22.5">
      <c r="A95" s="29" t="s">
        <v>146</v>
      </c>
      <c r="B95" s="30" t="s">
        <v>145</v>
      </c>
      <c r="C95" s="105">
        <f aca="true" t="shared" si="30" ref="C95:P95">C80+C82+C84+C85+C91+C93+C94</f>
        <v>291513234.57</v>
      </c>
      <c r="D95" s="105">
        <f t="shared" si="30"/>
        <v>0</v>
      </c>
      <c r="E95" s="105">
        <f t="shared" si="30"/>
        <v>291513234.57</v>
      </c>
      <c r="F95" s="105">
        <f t="shared" si="30"/>
        <v>4907600</v>
      </c>
      <c r="G95" s="105">
        <f t="shared" si="30"/>
        <v>0</v>
      </c>
      <c r="H95" s="105">
        <f t="shared" si="30"/>
        <v>0</v>
      </c>
      <c r="I95" s="105">
        <f t="shared" si="30"/>
        <v>0</v>
      </c>
      <c r="J95" s="105">
        <f t="shared" si="30"/>
        <v>0</v>
      </c>
      <c r="K95" s="105">
        <f t="shared" si="30"/>
        <v>0</v>
      </c>
      <c r="L95" s="105">
        <f t="shared" si="30"/>
        <v>0</v>
      </c>
      <c r="M95" s="105">
        <f t="shared" si="30"/>
        <v>282631174.08</v>
      </c>
      <c r="N95" s="105">
        <f t="shared" si="30"/>
        <v>2009276.55</v>
      </c>
      <c r="O95" s="108">
        <f t="shared" si="30"/>
        <v>11780383.94</v>
      </c>
      <c r="P95" s="108">
        <f t="shared" si="30"/>
        <v>0</v>
      </c>
      <c r="Q95" s="102" t="s">
        <v>146</v>
      </c>
      <c r="R95" s="30" t="s">
        <v>145</v>
      </c>
      <c r="S95" s="105">
        <f aca="true" t="shared" si="31" ref="S95:AF95">S80+S82+S84+S85+S91+S93+S94</f>
        <v>309549378.96</v>
      </c>
      <c r="T95" s="105">
        <f t="shared" si="31"/>
        <v>0</v>
      </c>
      <c r="U95" s="105">
        <f t="shared" si="31"/>
        <v>309549378.96</v>
      </c>
      <c r="V95" s="105">
        <f t="shared" si="31"/>
        <v>19212100</v>
      </c>
      <c r="W95" s="105">
        <f t="shared" si="31"/>
        <v>0</v>
      </c>
      <c r="X95" s="105">
        <f t="shared" si="31"/>
        <v>0</v>
      </c>
      <c r="Y95" s="105">
        <f t="shared" si="31"/>
        <v>0</v>
      </c>
      <c r="Z95" s="105">
        <f t="shared" si="31"/>
        <v>0</v>
      </c>
      <c r="AA95" s="105">
        <f t="shared" si="31"/>
        <v>0</v>
      </c>
      <c r="AB95" s="105">
        <f t="shared" si="31"/>
        <v>0</v>
      </c>
      <c r="AC95" s="105">
        <f t="shared" si="31"/>
        <v>298597401.92</v>
      </c>
      <c r="AD95" s="105">
        <f t="shared" si="31"/>
        <v>977954.62</v>
      </c>
      <c r="AE95" s="105">
        <f t="shared" si="31"/>
        <v>29186122.42</v>
      </c>
      <c r="AF95" s="111">
        <f t="shared" si="31"/>
        <v>0</v>
      </c>
    </row>
    <row r="96" spans="1:32" ht="12.75">
      <c r="A96" s="35" t="s">
        <v>15</v>
      </c>
      <c r="B96" s="4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97"/>
      <c r="P96" s="97"/>
      <c r="Q96" s="103" t="s">
        <v>15</v>
      </c>
      <c r="R96" s="45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7"/>
    </row>
    <row r="97" spans="1:32" s="17" customFormat="1" ht="19.5" customHeight="1">
      <c r="A97" s="40" t="s">
        <v>147</v>
      </c>
      <c r="B97" s="19" t="s">
        <v>148</v>
      </c>
      <c r="C97" s="55">
        <f>C98+C99</f>
        <v>2432261530.05</v>
      </c>
      <c r="D97" s="106"/>
      <c r="E97" s="55">
        <f>E98+E99</f>
        <v>2432261530.05</v>
      </c>
      <c r="F97" s="106"/>
      <c r="G97" s="55">
        <f aca="true" t="shared" si="32" ref="G97:P97">G98+G99</f>
        <v>0</v>
      </c>
      <c r="H97" s="55">
        <f t="shared" si="32"/>
        <v>0</v>
      </c>
      <c r="I97" s="55">
        <f t="shared" si="32"/>
        <v>0</v>
      </c>
      <c r="J97" s="55">
        <f t="shared" si="32"/>
        <v>0</v>
      </c>
      <c r="K97" s="55">
        <f t="shared" si="32"/>
        <v>0</v>
      </c>
      <c r="L97" s="55">
        <f t="shared" si="32"/>
        <v>0</v>
      </c>
      <c r="M97" s="55">
        <f t="shared" si="32"/>
        <v>1302185808.39</v>
      </c>
      <c r="N97" s="55">
        <f t="shared" si="32"/>
        <v>747673988.33</v>
      </c>
      <c r="O97" s="79">
        <f t="shared" si="32"/>
        <v>382401733.33</v>
      </c>
      <c r="P97" s="79">
        <f t="shared" si="32"/>
        <v>0</v>
      </c>
      <c r="Q97" s="104" t="s">
        <v>147</v>
      </c>
      <c r="R97" s="19" t="s">
        <v>148</v>
      </c>
      <c r="S97" s="55">
        <f>S98+S99</f>
        <v>2654550591.29</v>
      </c>
      <c r="T97" s="106"/>
      <c r="U97" s="55">
        <f>U98+U99</f>
        <v>2654550591.29</v>
      </c>
      <c r="V97" s="106"/>
      <c r="W97" s="55">
        <f aca="true" t="shared" si="33" ref="W97:AF97">W98+W99</f>
        <v>0</v>
      </c>
      <c r="X97" s="55">
        <f t="shared" si="33"/>
        <v>0</v>
      </c>
      <c r="Y97" s="55">
        <f t="shared" si="33"/>
        <v>0</v>
      </c>
      <c r="Z97" s="55">
        <f t="shared" si="33"/>
        <v>0</v>
      </c>
      <c r="AA97" s="55">
        <f t="shared" si="33"/>
        <v>0</v>
      </c>
      <c r="AB97" s="55">
        <f t="shared" si="33"/>
        <v>0</v>
      </c>
      <c r="AC97" s="55">
        <f t="shared" si="33"/>
        <v>1457294378.52</v>
      </c>
      <c r="AD97" s="55">
        <f t="shared" si="33"/>
        <v>808604310.05</v>
      </c>
      <c r="AE97" s="55">
        <f t="shared" si="33"/>
        <v>388651902.72</v>
      </c>
      <c r="AF97" s="56">
        <f t="shared" si="33"/>
        <v>0</v>
      </c>
    </row>
    <row r="98" spans="1:32" ht="19.5" customHeight="1">
      <c r="A98" s="25" t="s">
        <v>149</v>
      </c>
      <c r="B98" s="16" t="s">
        <v>67</v>
      </c>
      <c r="C98" s="55">
        <f>E98+P98-D98</f>
        <v>2386062124.38</v>
      </c>
      <c r="D98" s="106"/>
      <c r="E98" s="61">
        <f>G98+H98+I98+J98+K98+L98+M98+N98+O98-F98</f>
        <v>2386062124.38</v>
      </c>
      <c r="F98" s="106"/>
      <c r="G98" s="59"/>
      <c r="H98" s="59"/>
      <c r="I98" s="59"/>
      <c r="J98" s="59"/>
      <c r="K98" s="59"/>
      <c r="L98" s="59"/>
      <c r="M98" s="59">
        <v>1280341328.5</v>
      </c>
      <c r="N98" s="59">
        <v>732752127.5</v>
      </c>
      <c r="O98" s="80">
        <v>372968668.38</v>
      </c>
      <c r="P98" s="80"/>
      <c r="Q98" s="90" t="s">
        <v>149</v>
      </c>
      <c r="R98" s="16" t="s">
        <v>67</v>
      </c>
      <c r="S98" s="55">
        <f>U98+AF98-T98</f>
        <v>2567646370.59</v>
      </c>
      <c r="T98" s="106"/>
      <c r="U98" s="61">
        <f>W98+X98+Y98+Z98+AA98+AB98+AC98+AD98+AE98-V98</f>
        <v>2567646370.59</v>
      </c>
      <c r="V98" s="106"/>
      <c r="W98" s="59"/>
      <c r="X98" s="59"/>
      <c r="Y98" s="59"/>
      <c r="Z98" s="59"/>
      <c r="AA98" s="59"/>
      <c r="AB98" s="59"/>
      <c r="AC98" s="59">
        <v>1390796983.84</v>
      </c>
      <c r="AD98" s="59">
        <v>794254738.3</v>
      </c>
      <c r="AE98" s="59">
        <v>382594648.45</v>
      </c>
      <c r="AF98" s="60"/>
    </row>
    <row r="99" spans="1:32" ht="19.5" customHeight="1">
      <c r="A99" s="25" t="s">
        <v>16</v>
      </c>
      <c r="B99" s="16" t="s">
        <v>68</v>
      </c>
      <c r="C99" s="55">
        <f>E99+P99-D99</f>
        <v>46199405.67</v>
      </c>
      <c r="D99" s="106"/>
      <c r="E99" s="61">
        <f>G99+H99+I99+J99+K99+L99+M99+N99+O99-F99</f>
        <v>46199405.67</v>
      </c>
      <c r="F99" s="106"/>
      <c r="G99" s="59"/>
      <c r="H99" s="59"/>
      <c r="I99" s="59"/>
      <c r="J99" s="59"/>
      <c r="K99" s="59"/>
      <c r="L99" s="59"/>
      <c r="M99" s="59">
        <v>21844479.89</v>
      </c>
      <c r="N99" s="59">
        <v>14921860.83</v>
      </c>
      <c r="O99" s="80">
        <v>9433064.95</v>
      </c>
      <c r="P99" s="80"/>
      <c r="Q99" s="90" t="s">
        <v>16</v>
      </c>
      <c r="R99" s="16" t="s">
        <v>68</v>
      </c>
      <c r="S99" s="55">
        <f>U99+AF99-T99</f>
        <v>86904220.7</v>
      </c>
      <c r="T99" s="106"/>
      <c r="U99" s="61">
        <f>W99+X99+Y99+Z99+AA99+AB99+AC99+AD99+AE99-V99</f>
        <v>86904220.7</v>
      </c>
      <c r="V99" s="106"/>
      <c r="W99" s="59"/>
      <c r="X99" s="59"/>
      <c r="Y99" s="59"/>
      <c r="Z99" s="59"/>
      <c r="AA99" s="59"/>
      <c r="AB99" s="59"/>
      <c r="AC99" s="59">
        <v>66497394.68</v>
      </c>
      <c r="AD99" s="59">
        <v>14349571.75</v>
      </c>
      <c r="AE99" s="59">
        <v>6057254.27</v>
      </c>
      <c r="AF99" s="60"/>
    </row>
    <row r="100" spans="1:32" ht="19.5" customHeight="1" thickBot="1">
      <c r="A100" s="27" t="s">
        <v>150</v>
      </c>
      <c r="B100" s="28" t="s">
        <v>151</v>
      </c>
      <c r="C100" s="64">
        <f aca="true" t="shared" si="34" ref="C100:P100">C95+C97</f>
        <v>2723774764.62</v>
      </c>
      <c r="D100" s="64">
        <f t="shared" si="34"/>
        <v>0</v>
      </c>
      <c r="E100" s="64">
        <f t="shared" si="34"/>
        <v>2723774764.62</v>
      </c>
      <c r="F100" s="64">
        <f t="shared" si="34"/>
        <v>4907600</v>
      </c>
      <c r="G100" s="64">
        <f t="shared" si="34"/>
        <v>0</v>
      </c>
      <c r="H100" s="64">
        <f t="shared" si="34"/>
        <v>0</v>
      </c>
      <c r="I100" s="64">
        <f t="shared" si="34"/>
        <v>0</v>
      </c>
      <c r="J100" s="64">
        <f t="shared" si="34"/>
        <v>0</v>
      </c>
      <c r="K100" s="64">
        <f t="shared" si="34"/>
        <v>0</v>
      </c>
      <c r="L100" s="64">
        <f t="shared" si="34"/>
        <v>0</v>
      </c>
      <c r="M100" s="64">
        <f t="shared" si="34"/>
        <v>1584816982.47</v>
      </c>
      <c r="N100" s="64">
        <f t="shared" si="34"/>
        <v>749683264.88</v>
      </c>
      <c r="O100" s="83">
        <f t="shared" si="34"/>
        <v>394182117.27</v>
      </c>
      <c r="P100" s="83">
        <f t="shared" si="34"/>
        <v>0</v>
      </c>
      <c r="Q100" s="95" t="s">
        <v>150</v>
      </c>
      <c r="R100" s="28" t="s">
        <v>151</v>
      </c>
      <c r="S100" s="64">
        <f aca="true" t="shared" si="35" ref="S100:AF100">S95+S97</f>
        <v>2964099970.25</v>
      </c>
      <c r="T100" s="64">
        <f t="shared" si="35"/>
        <v>0</v>
      </c>
      <c r="U100" s="64">
        <f t="shared" si="35"/>
        <v>2964099970.25</v>
      </c>
      <c r="V100" s="64">
        <f t="shared" si="35"/>
        <v>19212100</v>
      </c>
      <c r="W100" s="64">
        <f t="shared" si="35"/>
        <v>0</v>
      </c>
      <c r="X100" s="64">
        <f t="shared" si="35"/>
        <v>0</v>
      </c>
      <c r="Y100" s="64">
        <f t="shared" si="35"/>
        <v>0</v>
      </c>
      <c r="Z100" s="64">
        <f t="shared" si="35"/>
        <v>0</v>
      </c>
      <c r="AA100" s="64">
        <f t="shared" si="35"/>
        <v>0</v>
      </c>
      <c r="AB100" s="64">
        <f t="shared" si="35"/>
        <v>0</v>
      </c>
      <c r="AC100" s="64">
        <f t="shared" si="35"/>
        <v>1755891780.44</v>
      </c>
      <c r="AD100" s="64">
        <f t="shared" si="35"/>
        <v>809582264.67</v>
      </c>
      <c r="AE100" s="64">
        <f t="shared" si="35"/>
        <v>417838025.14</v>
      </c>
      <c r="AF100" s="65">
        <f t="shared" si="35"/>
        <v>0</v>
      </c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7" ht="12.75">
      <c r="B102" s="17"/>
      <c r="C102" s="17"/>
      <c r="D102" s="17"/>
      <c r="E102" s="17"/>
      <c r="F102" s="17"/>
      <c r="Q102" s="76" t="s">
        <v>153</v>
      </c>
    </row>
    <row r="103" spans="17:22" ht="17.25" customHeight="1">
      <c r="Q103" s="175" t="s">
        <v>154</v>
      </c>
      <c r="R103" s="175"/>
      <c r="S103" s="175"/>
      <c r="T103" s="175"/>
      <c r="U103" s="175"/>
      <c r="V103" s="175"/>
    </row>
    <row r="104" spans="17:22" ht="17.25" customHeight="1" hidden="1" thickBot="1">
      <c r="Q104" s="76"/>
      <c r="R104" s="76"/>
      <c r="S104" s="76"/>
      <c r="T104" s="76"/>
      <c r="U104" s="76"/>
      <c r="V104" s="76"/>
    </row>
    <row r="105" spans="4:10" ht="42.75" customHeight="1" hidden="1" thickBot="1" thickTop="1">
      <c r="D105" s="173"/>
      <c r="E105" s="169"/>
      <c r="F105" s="169"/>
      <c r="G105" s="171" t="s">
        <v>184</v>
      </c>
      <c r="H105" s="171"/>
      <c r="I105" s="171"/>
      <c r="J105" s="172"/>
    </row>
    <row r="106" spans="4:10" ht="3.75" customHeight="1" hidden="1" thickBot="1" thickTop="1">
      <c r="D106" s="169"/>
      <c r="E106" s="169"/>
      <c r="F106" s="169"/>
      <c r="G106" s="170"/>
      <c r="H106" s="170"/>
      <c r="I106" s="170"/>
      <c r="J106" s="170"/>
    </row>
    <row r="107" spans="4:10" ht="13.5" hidden="1" thickTop="1">
      <c r="D107" s="161" t="s">
        <v>162</v>
      </c>
      <c r="E107" s="162"/>
      <c r="F107" s="162"/>
      <c r="G107" s="163" t="s">
        <v>200</v>
      </c>
      <c r="H107" s="163"/>
      <c r="I107" s="163"/>
      <c r="J107" s="164"/>
    </row>
    <row r="108" spans="4:10" ht="12.75" hidden="1">
      <c r="D108" s="155" t="s">
        <v>163</v>
      </c>
      <c r="E108" s="156"/>
      <c r="F108" s="156"/>
      <c r="G108" s="157">
        <v>45356</v>
      </c>
      <c r="H108" s="157"/>
      <c r="I108" s="157"/>
      <c r="J108" s="158"/>
    </row>
    <row r="109" spans="4:10" ht="12.75" hidden="1">
      <c r="D109" s="155" t="s">
        <v>164</v>
      </c>
      <c r="E109" s="156"/>
      <c r="F109" s="156"/>
      <c r="G109" s="159" t="s">
        <v>196</v>
      </c>
      <c r="H109" s="159"/>
      <c r="I109" s="159"/>
      <c r="J109" s="160"/>
    </row>
    <row r="110" spans="4:10" ht="12.75" hidden="1">
      <c r="D110" s="155" t="s">
        <v>165</v>
      </c>
      <c r="E110" s="156"/>
      <c r="F110" s="156"/>
      <c r="G110" s="159" t="s">
        <v>197</v>
      </c>
      <c r="H110" s="159"/>
      <c r="I110" s="159"/>
      <c r="J110" s="160"/>
    </row>
    <row r="111" spans="4:10" ht="12.75" hidden="1">
      <c r="D111" s="155" t="s">
        <v>166</v>
      </c>
      <c r="E111" s="156"/>
      <c r="F111" s="156"/>
      <c r="G111" s="159" t="s">
        <v>198</v>
      </c>
      <c r="H111" s="159"/>
      <c r="I111" s="159"/>
      <c r="J111" s="160"/>
    </row>
    <row r="112" spans="4:10" ht="12.75" hidden="1">
      <c r="D112" s="155" t="s">
        <v>167</v>
      </c>
      <c r="E112" s="156"/>
      <c r="F112" s="156"/>
      <c r="G112" s="157">
        <v>45119</v>
      </c>
      <c r="H112" s="157"/>
      <c r="I112" s="157"/>
      <c r="J112" s="158"/>
    </row>
    <row r="113" spans="4:10" ht="12.75" hidden="1">
      <c r="D113" s="155" t="s">
        <v>168</v>
      </c>
      <c r="E113" s="156"/>
      <c r="F113" s="156"/>
      <c r="G113" s="157">
        <v>45569</v>
      </c>
      <c r="H113" s="157"/>
      <c r="I113" s="157"/>
      <c r="J113" s="158"/>
    </row>
    <row r="114" spans="4:10" ht="12.75" hidden="1">
      <c r="D114" s="155" t="s">
        <v>169</v>
      </c>
      <c r="E114" s="156"/>
      <c r="F114" s="156"/>
      <c r="G114" s="159" t="s">
        <v>199</v>
      </c>
      <c r="H114" s="159"/>
      <c r="I114" s="159"/>
      <c r="J114" s="160"/>
    </row>
    <row r="115" spans="4:10" ht="13.5" hidden="1" thickBot="1">
      <c r="D115" s="149" t="s">
        <v>170</v>
      </c>
      <c r="E115" s="150"/>
      <c r="F115" s="150"/>
      <c r="G115" s="151"/>
      <c r="H115" s="151"/>
      <c r="I115" s="151"/>
      <c r="J115" s="152"/>
    </row>
    <row r="116" spans="4:10" ht="3.75" customHeight="1" hidden="1">
      <c r="D116" s="153"/>
      <c r="E116" s="153"/>
      <c r="F116" s="153"/>
      <c r="G116" s="154"/>
      <c r="H116" s="154"/>
      <c r="I116" s="154"/>
      <c r="J116" s="154"/>
    </row>
    <row r="117" spans="4:10" ht="13.5" hidden="1" thickTop="1">
      <c r="D117" s="161" t="s">
        <v>162</v>
      </c>
      <c r="E117" s="162"/>
      <c r="F117" s="162"/>
      <c r="G117" s="163" t="s">
        <v>200</v>
      </c>
      <c r="H117" s="163"/>
      <c r="I117" s="163"/>
      <c r="J117" s="164"/>
    </row>
    <row r="118" spans="4:10" ht="12.75" hidden="1">
      <c r="D118" s="155" t="s">
        <v>163</v>
      </c>
      <c r="E118" s="156"/>
      <c r="F118" s="156"/>
      <c r="G118" s="157">
        <v>45356</v>
      </c>
      <c r="H118" s="157"/>
      <c r="I118" s="157"/>
      <c r="J118" s="158"/>
    </row>
    <row r="119" spans="4:10" ht="12.75" hidden="1">
      <c r="D119" s="155" t="s">
        <v>164</v>
      </c>
      <c r="E119" s="156"/>
      <c r="F119" s="156"/>
      <c r="G119" s="159" t="s">
        <v>196</v>
      </c>
      <c r="H119" s="159"/>
      <c r="I119" s="159"/>
      <c r="J119" s="160"/>
    </row>
    <row r="120" spans="4:10" ht="12.75" hidden="1">
      <c r="D120" s="155" t="s">
        <v>165</v>
      </c>
      <c r="E120" s="156"/>
      <c r="F120" s="156"/>
      <c r="G120" s="159" t="s">
        <v>197</v>
      </c>
      <c r="H120" s="159"/>
      <c r="I120" s="159"/>
      <c r="J120" s="160"/>
    </row>
    <row r="121" spans="4:10" ht="12.75" hidden="1">
      <c r="D121" s="155" t="s">
        <v>166</v>
      </c>
      <c r="E121" s="156"/>
      <c r="F121" s="156"/>
      <c r="G121" s="159" t="s">
        <v>198</v>
      </c>
      <c r="H121" s="159"/>
      <c r="I121" s="159"/>
      <c r="J121" s="160"/>
    </row>
    <row r="122" spans="4:10" ht="12.75" hidden="1">
      <c r="D122" s="155" t="s">
        <v>167</v>
      </c>
      <c r="E122" s="156"/>
      <c r="F122" s="156"/>
      <c r="G122" s="157">
        <v>45119</v>
      </c>
      <c r="H122" s="157"/>
      <c r="I122" s="157"/>
      <c r="J122" s="158"/>
    </row>
    <row r="123" spans="4:10" ht="12.75" hidden="1">
      <c r="D123" s="155" t="s">
        <v>168</v>
      </c>
      <c r="E123" s="156"/>
      <c r="F123" s="156"/>
      <c r="G123" s="157">
        <v>45569</v>
      </c>
      <c r="H123" s="157"/>
      <c r="I123" s="157"/>
      <c r="J123" s="158"/>
    </row>
    <row r="124" spans="4:10" ht="12.75" hidden="1">
      <c r="D124" s="155" t="s">
        <v>169</v>
      </c>
      <c r="E124" s="156"/>
      <c r="F124" s="156"/>
      <c r="G124" s="159" t="s">
        <v>199</v>
      </c>
      <c r="H124" s="159"/>
      <c r="I124" s="159"/>
      <c r="J124" s="160"/>
    </row>
    <row r="125" spans="4:10" ht="13.5" hidden="1" thickBot="1">
      <c r="D125" s="149" t="s">
        <v>170</v>
      </c>
      <c r="E125" s="150"/>
      <c r="F125" s="150"/>
      <c r="G125" s="151"/>
      <c r="H125" s="151"/>
      <c r="I125" s="151"/>
      <c r="J125" s="152"/>
    </row>
    <row r="126" spans="4:10" ht="3.75" customHeight="1" hidden="1">
      <c r="D126" s="153"/>
      <c r="E126" s="153"/>
      <c r="F126" s="153"/>
      <c r="G126" s="154"/>
      <c r="H126" s="154"/>
      <c r="I126" s="154"/>
      <c r="J126" s="154"/>
    </row>
    <row r="127" spans="4:10" ht="13.5" hidden="1" thickTop="1">
      <c r="D127" s="161" t="s">
        <v>162</v>
      </c>
      <c r="E127" s="162"/>
      <c r="F127" s="162"/>
      <c r="G127" s="163" t="s">
        <v>203</v>
      </c>
      <c r="H127" s="163"/>
      <c r="I127" s="163"/>
      <c r="J127" s="164"/>
    </row>
    <row r="128" spans="4:10" ht="12.75" hidden="1">
      <c r="D128" s="155" t="s">
        <v>163</v>
      </c>
      <c r="E128" s="156"/>
      <c r="F128" s="156"/>
      <c r="G128" s="157">
        <v>45372</v>
      </c>
      <c r="H128" s="157"/>
      <c r="I128" s="157"/>
      <c r="J128" s="158"/>
    </row>
    <row r="129" spans="4:10" ht="12.75" hidden="1">
      <c r="D129" s="155" t="s">
        <v>164</v>
      </c>
      <c r="E129" s="156"/>
      <c r="F129" s="156"/>
      <c r="G129" s="159" t="s">
        <v>202</v>
      </c>
      <c r="H129" s="159"/>
      <c r="I129" s="159"/>
      <c r="J129" s="160"/>
    </row>
    <row r="130" spans="4:10" ht="12.75" hidden="1">
      <c r="D130" s="155" t="s">
        <v>165</v>
      </c>
      <c r="E130" s="156"/>
      <c r="F130" s="156"/>
      <c r="G130" s="159" t="s">
        <v>197</v>
      </c>
      <c r="H130" s="159"/>
      <c r="I130" s="159"/>
      <c r="J130" s="160"/>
    </row>
    <row r="131" spans="4:10" ht="12.75" hidden="1">
      <c r="D131" s="155" t="s">
        <v>166</v>
      </c>
      <c r="E131" s="156"/>
      <c r="F131" s="156"/>
      <c r="G131" s="159" t="s">
        <v>201</v>
      </c>
      <c r="H131" s="159"/>
      <c r="I131" s="159"/>
      <c r="J131" s="160"/>
    </row>
    <row r="132" spans="4:10" ht="12.75" hidden="1">
      <c r="D132" s="155" t="s">
        <v>167</v>
      </c>
      <c r="E132" s="156"/>
      <c r="F132" s="156"/>
      <c r="G132" s="157">
        <v>45358</v>
      </c>
      <c r="H132" s="157"/>
      <c r="I132" s="157"/>
      <c r="J132" s="158"/>
    </row>
    <row r="133" spans="4:10" ht="12.75" hidden="1">
      <c r="D133" s="155" t="s">
        <v>168</v>
      </c>
      <c r="E133" s="156"/>
      <c r="F133" s="156"/>
      <c r="G133" s="157">
        <v>45808</v>
      </c>
      <c r="H133" s="157"/>
      <c r="I133" s="157"/>
      <c r="J133" s="158"/>
    </row>
    <row r="134" spans="4:10" ht="12.75" hidden="1">
      <c r="D134" s="155" t="s">
        <v>169</v>
      </c>
      <c r="E134" s="156"/>
      <c r="F134" s="156"/>
      <c r="G134" s="159" t="s">
        <v>204</v>
      </c>
      <c r="H134" s="159"/>
      <c r="I134" s="159"/>
      <c r="J134" s="160"/>
    </row>
    <row r="135" spans="4:10" ht="13.5" hidden="1" thickBot="1">
      <c r="D135" s="149" t="s">
        <v>170</v>
      </c>
      <c r="E135" s="150"/>
      <c r="F135" s="150"/>
      <c r="G135" s="151"/>
      <c r="H135" s="151"/>
      <c r="I135" s="151"/>
      <c r="J135" s="152"/>
    </row>
    <row r="136" spans="4:10" ht="3.75" customHeight="1" hidden="1">
      <c r="D136" s="153"/>
      <c r="E136" s="153"/>
      <c r="F136" s="153"/>
      <c r="G136" s="154"/>
      <c r="H136" s="154"/>
      <c r="I136" s="154"/>
      <c r="J136" s="154"/>
    </row>
    <row r="137" ht="12.75" hidden="1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mergeCells count="94">
    <mergeCell ref="Q11:Q12"/>
    <mergeCell ref="A34:A35"/>
    <mergeCell ref="B34:B35"/>
    <mergeCell ref="B1:M1"/>
    <mergeCell ref="B2:M2"/>
    <mergeCell ref="B5:M5"/>
    <mergeCell ref="B7:M7"/>
    <mergeCell ref="A11:A12"/>
    <mergeCell ref="S76:AF76"/>
    <mergeCell ref="Q76:Q77"/>
    <mergeCell ref="B11:B12"/>
    <mergeCell ref="S11:AF11"/>
    <mergeCell ref="R11:R12"/>
    <mergeCell ref="C11:P11"/>
    <mergeCell ref="E4:J4"/>
    <mergeCell ref="Q103:V103"/>
    <mergeCell ref="A76:A77"/>
    <mergeCell ref="B76:B77"/>
    <mergeCell ref="C76:P76"/>
    <mergeCell ref="R76:R77"/>
    <mergeCell ref="A63:A64"/>
    <mergeCell ref="B63:B64"/>
    <mergeCell ref="C63:P63"/>
    <mergeCell ref="R34:R35"/>
    <mergeCell ref="S34:AF34"/>
    <mergeCell ref="Q63:Q64"/>
    <mergeCell ref="R63:R64"/>
    <mergeCell ref="D106:F106"/>
    <mergeCell ref="G106:J106"/>
    <mergeCell ref="G105:J105"/>
    <mergeCell ref="D105:F105"/>
    <mergeCell ref="S63:AF63"/>
    <mergeCell ref="D107:F107"/>
    <mergeCell ref="G107:J107"/>
    <mergeCell ref="D108:F108"/>
    <mergeCell ref="G108:J108"/>
    <mergeCell ref="C34:P34"/>
    <mergeCell ref="Q34:Q35"/>
    <mergeCell ref="D111:F111"/>
    <mergeCell ref="G111:J111"/>
    <mergeCell ref="D112:F112"/>
    <mergeCell ref="G112:J112"/>
    <mergeCell ref="D109:F109"/>
    <mergeCell ref="G109:J109"/>
    <mergeCell ref="D110:F110"/>
    <mergeCell ref="G110:J110"/>
    <mergeCell ref="D115:F115"/>
    <mergeCell ref="G115:J115"/>
    <mergeCell ref="D116:F116"/>
    <mergeCell ref="G116:J116"/>
    <mergeCell ref="D113:F113"/>
    <mergeCell ref="G113:J113"/>
    <mergeCell ref="D114:F114"/>
    <mergeCell ref="G114:J114"/>
    <mergeCell ref="D119:F119"/>
    <mergeCell ref="G119:J119"/>
    <mergeCell ref="D120:F120"/>
    <mergeCell ref="G120:J120"/>
    <mergeCell ref="D117:F117"/>
    <mergeCell ref="G117:J117"/>
    <mergeCell ref="D118:F118"/>
    <mergeCell ref="G118:J118"/>
    <mergeCell ref="D123:F123"/>
    <mergeCell ref="G123:J123"/>
    <mergeCell ref="D124:F124"/>
    <mergeCell ref="G124:J124"/>
    <mergeCell ref="D121:F121"/>
    <mergeCell ref="G121:J121"/>
    <mergeCell ref="D122:F122"/>
    <mergeCell ref="G122:J122"/>
    <mergeCell ref="D127:F127"/>
    <mergeCell ref="G127:J127"/>
    <mergeCell ref="D128:F128"/>
    <mergeCell ref="G128:J128"/>
    <mergeCell ref="D125:F125"/>
    <mergeCell ref="G125:J125"/>
    <mergeCell ref="D126:F126"/>
    <mergeCell ref="G126:J126"/>
    <mergeCell ref="D131:F131"/>
    <mergeCell ref="G131:J131"/>
    <mergeCell ref="D132:F132"/>
    <mergeCell ref="G132:J132"/>
    <mergeCell ref="D129:F129"/>
    <mergeCell ref="G129:J129"/>
    <mergeCell ref="D130:F130"/>
    <mergeCell ref="G130:J130"/>
    <mergeCell ref="D135:F135"/>
    <mergeCell ref="G135:J135"/>
    <mergeCell ref="D136:F136"/>
    <mergeCell ref="G136:J136"/>
    <mergeCell ref="D133:F133"/>
    <mergeCell ref="G133:J133"/>
    <mergeCell ref="D134:F134"/>
    <mergeCell ref="G134:J134"/>
  </mergeCells>
  <printOptions/>
  <pageMargins left="0.35433070866141736" right="0.35433070866141736" top="0.3937007874015748" bottom="0.3937007874015748" header="0.5118110236220472" footer="0.5118110236220472"/>
  <pageSetup blackAndWhite="1" fitToHeight="4" fitToWidth="2" horizontalDpi="300" verticalDpi="300" orientation="landscape" pageOrder="overThenDown" paperSize="9" scale="55" r:id="rId4"/>
  <rowBreaks count="3" manualBreakCount="3">
    <brk id="32" max="255" man="1"/>
    <brk id="61" max="255" man="1"/>
    <brk id="7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2011-04-12T08:47:07Z</cp:lastPrinted>
  <dcterms:created xsi:type="dcterms:W3CDTF">2008-08-08T09:22:32Z</dcterms:created>
  <dcterms:modified xsi:type="dcterms:W3CDTF">2024-04-11T11:38:24Z</dcterms:modified>
  <cp:category/>
  <cp:version/>
  <cp:contentType/>
  <cp:contentStatus/>
</cp:coreProperties>
</file>