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20" windowWidth="11355" windowHeight="8700"/>
  </bookViews>
  <sheets>
    <sheet name="Лист1" sheetId="1" r:id="rId1"/>
    <sheet name="Отчет о совместимости" sheetId="4" r:id="rId2"/>
  </sheets>
  <calcPr calcId="144525"/>
</workbook>
</file>

<file path=xl/calcChain.xml><?xml version="1.0" encoding="utf-8"?>
<calcChain xmlns="http://schemas.openxmlformats.org/spreadsheetml/2006/main">
  <c r="D114" i="1" l="1"/>
  <c r="D105" i="1"/>
  <c r="D102" i="1"/>
  <c r="D87" i="1"/>
  <c r="D82" i="1"/>
  <c r="D79" i="1"/>
  <c r="D50" i="1"/>
  <c r="D35" i="1"/>
  <c r="D111" i="1" l="1"/>
  <c r="D99" i="1"/>
  <c r="D59" i="1"/>
  <c r="D58" i="1" s="1"/>
  <c r="D46" i="1"/>
  <c r="D14" i="1"/>
  <c r="D75" i="1" l="1"/>
  <c r="D44" i="1"/>
  <c r="D30" i="1" l="1"/>
  <c r="D109" i="1" l="1"/>
  <c r="D72" i="1" l="1"/>
  <c r="D18" i="1"/>
  <c r="D78" i="1" l="1"/>
  <c r="D77" i="1" s="1"/>
  <c r="D42" i="1"/>
  <c r="D56" i="1"/>
  <c r="D29" i="1" l="1"/>
  <c r="D74" i="1" l="1"/>
</calcChain>
</file>

<file path=xl/sharedStrings.xml><?xml version="1.0" encoding="utf-8"?>
<sst xmlns="http://schemas.openxmlformats.org/spreadsheetml/2006/main" count="216" uniqueCount="195">
  <si>
    <t>Налог на доходы физических лиц</t>
  </si>
  <si>
    <t>Безвозмездные поступления</t>
  </si>
  <si>
    <t>Налоги на совокупный доход</t>
  </si>
  <si>
    <t>Единый сельскохозяйственный налог</t>
  </si>
  <si>
    <t>Приложение 1</t>
  </si>
  <si>
    <t>муниципального района</t>
  </si>
  <si>
    <t>Безвозмездные поступления от других бюджетов бюджетной системы Российской Федерации</t>
  </si>
  <si>
    <t>Прочие субвенции бюджетам муниципальных районов</t>
  </si>
  <si>
    <t>Прочие субсидии бюджетам муниципальных районов</t>
  </si>
  <si>
    <t xml:space="preserve">Субвенции бюджетам муниципальныхрайонов на обеспечение мер социальной поддержки реабилитированных лиц и лиц, признанных пострадавшими от политических репрессий 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</si>
  <si>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</si>
  <si>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</si>
  <si>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трнсферты</t>
  </si>
  <si>
    <t>к решению Думы Шимского</t>
  </si>
  <si>
    <t xml:space="preserve">" Об исполнении бюджета  </t>
  </si>
  <si>
    <t>048</t>
  </si>
  <si>
    <t>Комитет финансов Администрации Шимского муниципального района</t>
  </si>
  <si>
    <t>Администрация Шимского муниципального района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</si>
  <si>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</si>
  <si>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</si>
  <si>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Штрафы, санкции, возмещение ущерба</t>
  </si>
  <si>
    <t>1 16 90050 05 0000 140</t>
  </si>
  <si>
    <t xml:space="preserve"> 1 16 90050 05 0000 140</t>
  </si>
  <si>
    <t xml:space="preserve"> 2 00 00000 00 0000 000</t>
  </si>
  <si>
    <t xml:space="preserve"> 2 02 00000 00 0000 000</t>
  </si>
  <si>
    <t xml:space="preserve"> 2 02 02999 05 0000 151</t>
  </si>
  <si>
    <t>1 01 02000 01 0000 110</t>
  </si>
  <si>
    <t>1 01 02010 01 0000 110</t>
  </si>
  <si>
    <t>1 01 02030 01 0000 110</t>
  </si>
  <si>
    <t xml:space="preserve"> 1 05 00000 00 0000 000</t>
  </si>
  <si>
    <t xml:space="preserve"> 1 08 00000 00 0000 000</t>
  </si>
  <si>
    <t xml:space="preserve"> 1 08 03010 01 0000 110</t>
  </si>
  <si>
    <t xml:space="preserve"> 1 09 00000 00 0000 000</t>
  </si>
  <si>
    <t xml:space="preserve"> 1 16 03010 01 0000 140 </t>
  </si>
  <si>
    <t xml:space="preserve"> 1 16 03030 01 0000 140 </t>
  </si>
  <si>
    <t xml:space="preserve"> 1 16 06000 01 0000 140 </t>
  </si>
  <si>
    <t>1 16 25060 01 0000 140</t>
  </si>
  <si>
    <t>Комитет по социальной защите населения Администрации Шимского муниципального района</t>
  </si>
  <si>
    <t>Денежные взыскания (штрафы) за нарушение земельного законодательства</t>
  </si>
  <si>
    <t>Государственная пошлина</t>
  </si>
  <si>
    <t>Межбюджетные трасферты,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</si>
  <si>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1 05 02010 02 0000 110</t>
  </si>
  <si>
    <t>Отчет о совместимости для Приложение 1.xls</t>
  </si>
  <si>
    <t>Дата отчета: 19.04.2012 17:27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</si>
  <si>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</si>
  <si>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</si>
  <si>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</si>
  <si>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</si>
  <si>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Единый налог на вмененный доход для отдельных видов деятельности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</si>
  <si>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</si>
  <si>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</si>
  <si>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2 19 00000 00 0000 000</t>
  </si>
  <si>
    <t xml:space="preserve"> 1 12 01010 01 0000 120</t>
  </si>
  <si>
    <t>Плата за выбросы загрязняющих веществ в атмосферный воздух стационарными объектами</t>
  </si>
  <si>
    <t xml:space="preserve"> 1 12 01030 01 0000 120</t>
  </si>
  <si>
    <t>Плата за сбросы загрязняющих веществ в водные объекты</t>
  </si>
  <si>
    <t xml:space="preserve"> 1 12 01040 01 0000 120</t>
  </si>
  <si>
    <t>Плата за размещение отходов производства и потребления</t>
  </si>
  <si>
    <t xml:space="preserve"> 1 11 05013 10 0000 120</t>
  </si>
  <si>
    <t xml:space="preserve">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</si>
  <si>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</si>
  <si>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1 13 02995 05 0000 130</t>
  </si>
  <si>
    <t>Прочие доходы от компенсации затрах бюджетов муниципальных районов</t>
  </si>
  <si>
    <t>Прочие межбюджетные трансферты, передаваемые бюджетам муниципальных районов</t>
  </si>
  <si>
    <t>Кассовое исполнение</t>
  </si>
  <si>
    <t>Наименование показателя</t>
  </si>
  <si>
    <t>100</t>
  </si>
  <si>
    <t>Федеральное казначейство</t>
  </si>
  <si>
    <t xml:space="preserve">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</si>
  <si>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</si>
  <si>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</si>
  <si>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</si>
  <si>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</si>
  <si>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 xml:space="preserve"> 1 03 02260 01 0000 110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</si>
  <si>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</si>
  <si>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</si>
  <si>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1 11 05025 05 0000 120</t>
  </si>
  <si>
    <t>1 11 05075 05 0000 120</t>
  </si>
  <si>
    <t>Дотации бюджетам муниципальных районов на выравнивание бюджетной обеспеченности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</si>
  <si>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</si>
  <si>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</si>
  <si>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Государственная пошлина по делам, рассматриваемым в судах общей юрисдикции, мировыми судьями( за исключением Верховного Суда Российской Федерации) </t>
  </si>
  <si>
    <t>Задолженность и перерасчеты по отмененным налогам,сборам и иным обязательным платежам</t>
  </si>
  <si>
    <t>Доходы от сдачи в аренду имущества, составляющего казну муниципальных районов (за исключением земельных участков)</t>
  </si>
  <si>
    <t>Прочие доходы от компенсации затрат бюджетов муниципальных районов</t>
  </si>
  <si>
    <t>Прочие доходы от компенсации затрат бюджетов муниципальных 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</si>
  <si>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</si>
  <si>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предоставление жилых помещений детям-сиротам и детям оставшимся без попечения родителей, лицам из их числа по договорам найма специализированных жилых помещений</t>
  </si>
  <si>
    <t>Федеральная налоговая служба</t>
  </si>
  <si>
    <t>(в рублях)</t>
  </si>
  <si>
    <t>Код бюджетной классификации</t>
  </si>
  <si>
    <t>администратора поступлений</t>
  </si>
  <si>
    <t>доходов бюджета муниципального района</t>
  </si>
  <si>
    <t>ДОХОДЫ, ВСЕГO:</t>
  </si>
  <si>
    <t>1 01 02040 01 0000 110</t>
  </si>
  <si>
    <t xml:space="preserve"> 1 14 06013 13 0000 430</t>
  </si>
  <si>
    <t xml:space="preserve"> 1 13 02995 05 0000 130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</si>
  <si>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соотвествии со статьей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</si>
  <si>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</si>
  <si>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</si>
  <si>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Возврат остатков субсидий, субвенций и иных межбюджетных трансфертов,имеющих целевое назначение, прошлых лет </t>
  </si>
  <si>
    <t xml:space="preserve"> 1 00 00000 00 0000 000</t>
  </si>
  <si>
    <t>Налоговые и неналоговые доходы</t>
  </si>
  <si>
    <t>1 11 09045 05 0000 120</t>
  </si>
  <si>
    <t xml:space="preserve"> 1 17 01050 05 0000 180</t>
  </si>
  <si>
    <t>Налог на доходы физических с доходов, источником которых янляется налоговый агент, за исключение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</si>
  <si>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</si>
  <si>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</si>
  <si>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</si>
  <si>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</si>
  <si>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</si>
  <si>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</si>
  <si>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1 14 06013 05 0000 430</t>
  </si>
  <si>
    <t>Невыясненные поступления, зачисляемые в бюджеты муниципальных районов</t>
  </si>
  <si>
    <t xml:space="preserve"> 1 17 05050 05 0000 180</t>
  </si>
  <si>
    <t>Прочие неналоговые доходы бюджетов муниципальных районов</t>
  </si>
  <si>
    <t>Дотации бюджетам бюджетной системы Российской Федерации</t>
  </si>
  <si>
    <t xml:space="preserve"> 2 02 10000 00 0000 151</t>
  </si>
  <si>
    <t xml:space="preserve"> 2 02 15001 05 0000 151</t>
  </si>
  <si>
    <t>Субсидии бюджетам бюджетной системы Российской Федерации (межбюджетные субсидии)</t>
  </si>
  <si>
    <t xml:space="preserve"> 2 02 20000 00 0000 151</t>
  </si>
  <si>
    <t>2 02 20077 05 0000 151</t>
  </si>
  <si>
    <t>2 02 25519 05 0000 151</t>
  </si>
  <si>
    <t>Субсидия бюджетам муниципальных районов на поддержку отрасли культуры</t>
  </si>
  <si>
    <t xml:space="preserve"> 2 02 30000 00 0000 151</t>
  </si>
  <si>
    <t xml:space="preserve">
Субвенции бюджетам бюджетной системы Российской Федерации</t>
  </si>
  <si>
    <t xml:space="preserve"> 2 02 30013 05 0000 151</t>
  </si>
  <si>
    <t xml:space="preserve"> 2 02 30021 05 0000 151</t>
  </si>
  <si>
    <t>2 02 30024 05 0000 151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</si>
  <si>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</si>
  <si>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2 02 30027 05 0000 151</t>
  </si>
  <si>
    <t xml:space="preserve"> 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</si>
  <si>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</si>
  <si>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2 02 35082 05 0000 151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</si>
  <si>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</si>
  <si>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</si>
  <si>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2 02 35250 05 0000 151</t>
  </si>
  <si>
    <t>Субвенции бюджетам муниципальных районов на оплату жилищно-коммунальных услуг отдельным категориям граждан</t>
  </si>
  <si>
    <t xml:space="preserve"> 2 02 39999 05 0000 151</t>
  </si>
  <si>
    <t xml:space="preserve"> 2 02 40000 00 0000 151</t>
  </si>
  <si>
    <t xml:space="preserve"> 2 02 40014 05 0000 151</t>
  </si>
  <si>
    <t xml:space="preserve"> 2 02 49999 05 0000 151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</si>
  <si>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</si>
  <si>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</si>
  <si>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2 02 15002 05 0000 151</t>
  </si>
  <si>
    <t>Дотации бюджетам муниципальных районов на поддержку мер по обеспечению сбалансированности бюджетов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</si>
  <si>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</si>
  <si>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</si>
  <si>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Управление Федеральной службы по надзору в сфере природопользования (Росприроднадзора) по Новгородской области
(Росприроднадзора) по Новгородской области</t>
  </si>
  <si>
    <t>157</t>
  </si>
  <si>
    <t>Федеральная служба государственной статистики</t>
  </si>
  <si>
    <t>161</t>
  </si>
  <si>
    <t>Федеральная антимонопольная служба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</si>
  <si>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</si>
  <si>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Министерство РФ по делам гражданской обороны, чрезвычайным ситуациям и ликвидации последствий стихийных бествий.</t>
  </si>
  <si>
    <t>1 05 01011 01 0000 110</t>
  </si>
  <si>
    <t>Налог, взимаемый с налогоплательщиков, выбравших в качестве объекта налогооблажения доходы</t>
  </si>
  <si>
    <t>1 05 01021 01 0000 110</t>
  </si>
  <si>
    <t>Налог, взимаемый с налогоплательщикой в качестве объекта налогооблажения доходы, уменьшенные на величину расходов (в том числе минимальный налог, зачисляемый в бюджеты субъектов РФ)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</si>
  <si>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</si>
  <si>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</si>
  <si>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</si>
  <si>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</si>
  <si>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</si>
  <si>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1 09 07053 05 0000 110</t>
  </si>
  <si>
    <t>Прочие местные налоги и сборы, мобилизуемые на территориях муниципальных районов</t>
  </si>
  <si>
    <t xml:space="preserve"> 1 16 00000 00 0000 000 </t>
  </si>
  <si>
    <t xml:space="preserve"> Министерства внутренних дел Российской Федерации</t>
  </si>
  <si>
    <t xml:space="preserve"> 1 16 21050 05 0000 140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</si>
  <si>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</si>
  <si>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1 16 28000 01 0000 140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</si>
  <si>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</si>
  <si>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</si>
  <si>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 денежные взыскания (штрафы)за правонарушения в области дорожного движения</t>
  </si>
  <si>
    <t>1 16 43000 01 0000 140</t>
  </si>
  <si>
    <t>Денежные взыскания 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</si>
  <si>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1 1 16 90050 05 0000 140</t>
  </si>
  <si>
    <t xml:space="preserve"> Федеральная служба государственной регистрации, кадастра и картографии </t>
  </si>
  <si>
    <t>2 02 25467 05 0000 151</t>
  </si>
  <si>
    <t>Субсидии бюджетам муниципальных районов на обеспечение развития  и укрепления материально-технической базы домов культуры в населенных пунктах с числом жителей до 50 тысяч человек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</si>
  <si>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</si>
  <si>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</si>
  <si>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2 02 35930 05 0000 151</t>
  </si>
  <si>
    <t>Субвенции бюджетам муниципальных районов на государственную регистракцию актов гражданского состояния</t>
  </si>
  <si>
    <t>2 19 35250 05 0000 151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</si>
  <si>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</si>
  <si>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Министерство природных ресурсов, лесного хозяйства и экологии Новгородской области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</si>
  <si>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</si>
  <si>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</si>
  <si>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</si>
  <si>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Прочие поступления от денежных взысканий (штрафов) и иных сумм  в возмещение ущерба, зачисляемые в бюджеты муниципальных районов</t>
  </si>
  <si>
    <t>Комитет охотничьего хозяйства и рыболовства Новгородской области</t>
  </si>
  <si>
    <t>Инспекция гостехнадзора Новгородской области</t>
  </si>
  <si>
    <t>за 2018 год"</t>
  </si>
  <si>
    <t>Доходы бюджета муниципального района за 2018 год по кодам классификации доходов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</si>
</sst>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0_ ;\-#,##0.00\ 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/>
    <xf numFmtId="43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0" applyNumberFormat="1" applyAlignment="1">
      <alignment vertical="top" wrapText="1"/>
    </xf>
    <xf numFmtId="43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justify" shrinkToFit="1"/>
    </xf>
    <xf numFmtId="0" fontId="2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Alignment="1">
      <alignment vertical="justify" shrinkToFit="1"/>
    </xf>
    <xf numFmtId="0" fontId="7" fillId="0" borderId="4" xfId="0" applyFont="1" applyFill="1" applyBorder="1" applyAlignment="1">
      <alignment horizontal="center" vertical="justify" wrapText="1" shrinkToFit="1"/>
    </xf>
    <xf numFmtId="0" fontId="7" fillId="0" borderId="4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horizontal="center" vertical="justify" wrapText="1" shrinkToFit="1"/>
    </xf>
    <xf numFmtId="0" fontId="7" fillId="0" borderId="2" xfId="0" applyFont="1" applyFill="1" applyBorder="1" applyAlignment="1">
      <alignment horizontal="center" vertical="justify" wrapText="1"/>
    </xf>
    <xf numFmtId="0" fontId="7" fillId="0" borderId="3" xfId="0" applyFont="1" applyFill="1" applyBorder="1" applyAlignment="1">
      <alignment horizontal="center" vertical="justify" wrapText="1" shrinkToFit="1"/>
    </xf>
    <xf numFmtId="0" fontId="7" fillId="0" borderId="3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/>
    <xf numFmtId="2" fontId="4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justify" shrinkToFit="1"/>
    </xf>
    <xf numFmtId="0" fontId="8" fillId="0" borderId="0" xfId="0" quotePrefix="1" applyFont="1" applyFill="1" applyBorder="1" applyAlignment="1">
      <alignment horizontal="center" vertical="justify"/>
    </xf>
    <xf numFmtId="2" fontId="8" fillId="0" borderId="0" xfId="0" quotePrefix="1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justify" wrapText="1" shrinkToFit="1"/>
    </xf>
    <xf numFmtId="43" fontId="8" fillId="2" borderId="0" xfId="1" applyFont="1" applyFill="1" applyBorder="1" applyAlignment="1">
      <alignment horizontal="right" wrapText="1"/>
    </xf>
    <xf numFmtId="0" fontId="7" fillId="2" borderId="0" xfId="0" quotePrefix="1" applyFont="1" applyFill="1" applyBorder="1" applyAlignment="1">
      <alignment horizontal="center" vertical="justify"/>
    </xf>
    <xf numFmtId="0" fontId="7" fillId="2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 shrinkToFit="1"/>
    </xf>
    <xf numFmtId="43" fontId="7" fillId="2" borderId="0" xfId="1" applyFont="1" applyFill="1" applyBorder="1" applyAlignment="1">
      <alignment horizontal="right" wrapText="1"/>
    </xf>
    <xf numFmtId="49" fontId="8" fillId="2" borderId="0" xfId="0" quotePrefix="1" applyNumberFormat="1" applyFont="1" applyFill="1" applyBorder="1" applyAlignment="1">
      <alignment horizontal="center" vertical="justify"/>
    </xf>
    <xf numFmtId="49" fontId="7" fillId="2" borderId="0" xfId="0" quotePrefix="1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vertical="top" wrapText="1" shrinkToFit="1"/>
    </xf>
    <xf numFmtId="0" fontId="8" fillId="0" borderId="0" xfId="0" applyFont="1" applyFill="1" applyBorder="1" applyAlignment="1">
      <alignment horizontal="center" vertical="top" wrapText="1" shrinkToFit="1"/>
    </xf>
    <xf numFmtId="43" fontId="7" fillId="0" borderId="0" xfId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 shrinkToFit="1"/>
    </xf>
    <xf numFmtId="0" fontId="8" fillId="2" borderId="0" xfId="0" applyFont="1" applyFill="1" applyBorder="1" applyAlignment="1">
      <alignment horizontal="center" vertical="justify"/>
    </xf>
    <xf numFmtId="0" fontId="8" fillId="2" borderId="0" xfId="0" quotePrefix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vertical="top" wrapText="1" shrinkToFit="1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 shrinkToFit="1"/>
    </xf>
    <xf numFmtId="0" fontId="8" fillId="2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justify" vertical="top" wrapText="1" shrinkToFit="1"/>
    </xf>
    <xf numFmtId="2" fontId="8" fillId="2" borderId="0" xfId="1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4" fontId="7" fillId="2" borderId="0" xfId="0" applyNumberFormat="1" applyFont="1" applyFill="1" applyBorder="1" applyAlignment="1">
      <alignment horizontal="right" wrapText="1"/>
    </xf>
    <xf numFmtId="0" fontId="8" fillId="2" borderId="0" xfId="0" quotePrefix="1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vertical="justify" wrapText="1" shrinkToFit="1"/>
    </xf>
    <xf numFmtId="0" fontId="7" fillId="0" borderId="0" xfId="0" applyFont="1" applyFill="1" applyBorder="1" applyAlignment="1">
      <alignment vertical="justify" wrapText="1" shrinkToFit="1"/>
    </xf>
    <xf numFmtId="0" fontId="7" fillId="0" borderId="0" xfId="0" applyFont="1" applyFill="1" applyBorder="1" applyAlignment="1">
      <alignment vertical="center" wrapText="1" shrinkToFit="1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justify" wrapText="1" shrinkToFit="1"/>
    </xf>
    <xf numFmtId="0" fontId="8" fillId="2" borderId="0" xfId="0" applyFont="1" applyFill="1" applyBorder="1" applyAlignment="1">
      <alignment vertical="justify" wrapText="1" shrinkToFit="1"/>
    </xf>
    <xf numFmtId="165" fontId="8" fillId="2" borderId="0" xfId="1" applyNumberFormat="1" applyFont="1" applyFill="1" applyBorder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 vertical="justify" shrinkToFit="1"/>
    </xf>
    <xf numFmtId="43" fontId="8" fillId="2" borderId="0" xfId="1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 shrinkToFit="1"/>
    </xf>
    <xf numFmtId="0" fontId="8" fillId="2" borderId="0" xfId="0" applyFont="1" applyFill="1" applyBorder="1" applyAlignment="1">
      <alignment horizontal="center" wrapText="1"/>
    </xf>
    <xf numFmtId="43" fontId="8" fillId="0" borderId="0" xfId="1" applyFont="1" applyFill="1" applyBorder="1" applyAlignment="1">
      <alignment horizontal="right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justify" wrapText="1" shrinkToFit="1"/>
    </xf>
    <xf numFmtId="0" fontId="7" fillId="0" borderId="8" xfId="0" applyFont="1" applyFill="1" applyBorder="1" applyAlignment="1">
      <alignment horizontal="center" vertical="justify"/>
    </xf>
    <xf numFmtId="0" fontId="0" fillId="0" borderId="9" xfId="0" applyBorder="1" applyAlignment="1">
      <alignment horizontal="center"/>
    </xf>
    <xf numFmtId="0" fontId="7" fillId="0" borderId="4" xfId="0" applyFont="1" applyFill="1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7" fillId="0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1533525</xdr:colOff>
      <xdr:row>48</xdr:row>
      <xdr:rowOff>0</xdr:rowOff>
    </xdr:from>
    <xdr:to>
      <xdr:col>2</xdr:col>
      <xdr:colOff>1638300</xdr:colOff>
      <xdr:row>50</xdr:row>
      <xdr:rowOff>18047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4238625" y="261651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1533525</xdr:colOff>
      <xdr:row>49</xdr:row>
      <xdr:rowOff>0</xdr:rowOff>
    </xdr:from>
    <xdr:to>
      <xdr:col>2</xdr:col>
      <xdr:colOff>1638300</xdr:colOff>
      <xdr:row>50</xdr:row>
      <xdr:rowOff>469231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38625" y="166116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16"/>
  <sheetViews>
    <sheetView tabSelected="1" topLeftCell="A110" zoomScale="95" zoomScaleNormal="95" zoomScaleSheetLayoutView="100" workbookViewId="0">
      <selection activeCell="J15" sqref="J15"/>
    </sheetView>
  </sheetViews>
  <sheetFormatPr defaultRowHeight="16.5" x14ac:dyDescent="0.25"/>
  <cols>
    <col min="1" max="1" width="7" style="1" customWidth="1"/>
    <col min="2" max="2" width="33.5703125" style="13" customWidth="1"/>
    <col min="3" max="3" width="70.28515625" style="21" customWidth="1"/>
    <col min="4" max="4" width="29.42578125" style="1" customWidth="1"/>
    <col min="5" max="5" width="9.140625" style="1"/>
    <col min="6" max="6" width="28.140625" style="1" customWidth="1"/>
    <col min="7" max="16384" width="9.140625" style="1"/>
  </cols>
  <sheetData>
    <row r="1" spans="1:6" ht="19.5" customHeight="1" x14ac:dyDescent="0.25">
      <c r="D1" s="74" t="s">
        <v>4</v>
      </c>
    </row>
    <row r="2" spans="1:6" ht="16.5" customHeight="1" x14ac:dyDescent="0.25">
      <c r="D2" s="74" t="s">
        <v>13</v>
      </c>
    </row>
    <row r="3" spans="1:6" ht="16.5" customHeight="1" x14ac:dyDescent="0.25">
      <c r="D3" s="74" t="s">
        <v>5</v>
      </c>
    </row>
    <row r="4" spans="1:6" ht="15" customHeight="1" x14ac:dyDescent="0.25">
      <c r="D4" s="74" t="s">
        <v>14</v>
      </c>
    </row>
    <row r="5" spans="1:6" ht="15.75" customHeight="1" x14ac:dyDescent="0.25">
      <c r="D5" s="74" t="s">
        <v>5</v>
      </c>
    </row>
    <row r="6" spans="1:6" x14ac:dyDescent="0.25">
      <c r="B6" s="14"/>
      <c r="D6" s="74" t="s">
        <v>193</v>
      </c>
    </row>
    <row r="7" spans="1:6" x14ac:dyDescent="0.25">
      <c r="B7" s="14"/>
      <c r="C7" s="15"/>
      <c r="D7" s="16"/>
    </row>
    <row r="8" spans="1:6" x14ac:dyDescent="0.25">
      <c r="B8" s="17" t="s">
        <v>194</v>
      </c>
      <c r="C8" s="18"/>
      <c r="D8" s="19"/>
    </row>
    <row r="9" spans="1:6" x14ac:dyDescent="0.25">
      <c r="B9" s="19"/>
      <c r="C9" s="18"/>
      <c r="D9" s="19"/>
    </row>
    <row r="10" spans="1:6" x14ac:dyDescent="0.25">
      <c r="A10" s="20"/>
      <c r="D10" s="28" t="s">
        <v>89</v>
      </c>
    </row>
    <row r="11" spans="1:6" ht="16.5" customHeight="1" x14ac:dyDescent="0.25">
      <c r="A11" s="81" t="s">
        <v>90</v>
      </c>
      <c r="B11" s="82"/>
      <c r="C11" s="22" t="s">
        <v>65</v>
      </c>
      <c r="D11" s="23" t="s">
        <v>64</v>
      </c>
    </row>
    <row r="12" spans="1:6" x14ac:dyDescent="0.25">
      <c r="A12" s="83" t="s">
        <v>91</v>
      </c>
      <c r="B12" s="85" t="s">
        <v>92</v>
      </c>
      <c r="C12" s="24"/>
      <c r="D12" s="25"/>
    </row>
    <row r="13" spans="1:6" ht="47.25" customHeight="1" x14ac:dyDescent="0.25">
      <c r="A13" s="84"/>
      <c r="B13" s="86"/>
      <c r="C13" s="26"/>
      <c r="D13" s="27"/>
    </row>
    <row r="14" spans="1:6" ht="25.5" customHeight="1" x14ac:dyDescent="0.25">
      <c r="A14" s="34" t="s">
        <v>15</v>
      </c>
      <c r="B14" s="35"/>
      <c r="C14" s="36" t="s">
        <v>148</v>
      </c>
      <c r="D14" s="37">
        <f>D15+D16+D17</f>
        <v>387947.03</v>
      </c>
      <c r="E14" s="29"/>
      <c r="F14" s="29"/>
    </row>
    <row r="15" spans="1:6" ht="34.5" customHeight="1" x14ac:dyDescent="0.25">
      <c r="A15" s="38" t="s">
        <v>15</v>
      </c>
      <c r="B15" s="39" t="s">
        <v>52</v>
      </c>
      <c r="C15" s="40" t="s">
        <v>53</v>
      </c>
      <c r="D15" s="41">
        <v>3362.31</v>
      </c>
      <c r="E15" s="29"/>
      <c r="F15" s="29"/>
    </row>
    <row r="16" spans="1:6" ht="19.5" customHeight="1" x14ac:dyDescent="0.25">
      <c r="A16" s="38" t="s">
        <v>15</v>
      </c>
      <c r="B16" s="39" t="s">
        <v>54</v>
      </c>
      <c r="C16" s="40" t="s">
        <v>55</v>
      </c>
      <c r="D16" s="41">
        <v>560.45000000000005</v>
      </c>
      <c r="E16" s="29"/>
      <c r="F16" s="29"/>
    </row>
    <row r="17" spans="1:6" ht="19.5" customHeight="1" x14ac:dyDescent="0.25">
      <c r="A17" s="38" t="s">
        <v>15</v>
      </c>
      <c r="B17" s="39" t="s">
        <v>56</v>
      </c>
      <c r="C17" s="40" t="s">
        <v>57</v>
      </c>
      <c r="D17" s="41">
        <v>384024.27</v>
      </c>
      <c r="E17" s="29"/>
      <c r="F17" s="29"/>
    </row>
    <row r="18" spans="1:6" ht="18.75" customHeight="1" x14ac:dyDescent="0.25">
      <c r="A18" s="42" t="s">
        <v>66</v>
      </c>
      <c r="B18" s="39"/>
      <c r="C18" s="45" t="s">
        <v>67</v>
      </c>
      <c r="D18" s="37">
        <f>D19+D20+D21+D22</f>
        <v>2194165.54</v>
      </c>
      <c r="E18" s="29"/>
      <c r="F18" s="29"/>
    </row>
    <row r="19" spans="1:6" ht="54" customHeight="1" x14ac:dyDescent="0.25">
      <c r="A19" s="43" t="s">
        <v>66</v>
      </c>
      <c r="B19" s="39" t="s">
        <v>68</v>
      </c>
      <c r="C19" s="44" t="s">
        <v>69</v>
      </c>
      <c r="D19" s="41">
        <v>977644.09</v>
      </c>
      <c r="E19" s="29"/>
      <c r="F19" s="29"/>
    </row>
    <row r="20" spans="1:6" ht="54" customHeight="1" x14ac:dyDescent="0.25">
      <c r="A20" s="43" t="s">
        <v>66</v>
      </c>
      <c r="B20" s="39" t="s">
        <v>70</v>
      </c>
      <c r="C20" s="44" t="s">
        <v>71</v>
      </c>
      <c r="D20" s="46">
        <v>9415.36</v>
      </c>
      <c r="E20" s="29"/>
      <c r="F20" s="29"/>
    </row>
    <row r="21" spans="1:6" ht="54" customHeight="1" x14ac:dyDescent="0.25">
      <c r="A21" s="43" t="s">
        <v>66</v>
      </c>
      <c r="B21" s="39" t="s">
        <v>72</v>
      </c>
      <c r="C21" s="44" t="s">
        <v>79</v>
      </c>
      <c r="D21" s="46">
        <v>1426153.82</v>
      </c>
      <c r="E21" s="29"/>
      <c r="F21" s="29"/>
    </row>
    <row r="22" spans="1:6" ht="54" customHeight="1" x14ac:dyDescent="0.25">
      <c r="A22" s="43" t="s">
        <v>66</v>
      </c>
      <c r="B22" s="39" t="s">
        <v>73</v>
      </c>
      <c r="C22" s="44" t="s">
        <v>80</v>
      </c>
      <c r="D22" s="46">
        <v>-219047.73</v>
      </c>
      <c r="E22" s="29"/>
      <c r="F22" s="29"/>
    </row>
    <row r="23" spans="1:6" ht="33.75" customHeight="1" x14ac:dyDescent="0.25">
      <c r="A23" s="79">
        <v>157</v>
      </c>
      <c r="B23" s="1"/>
      <c r="C23" s="45" t="s">
        <v>150</v>
      </c>
      <c r="D23" s="78">
        <v>10000</v>
      </c>
      <c r="E23" s="29"/>
      <c r="F23" s="29"/>
    </row>
    <row r="24" spans="1:6" ht="33.75" customHeight="1" x14ac:dyDescent="0.25">
      <c r="A24" s="43" t="s">
        <v>149</v>
      </c>
      <c r="B24" s="39" t="s">
        <v>21</v>
      </c>
      <c r="C24" s="44" t="s">
        <v>18</v>
      </c>
      <c r="D24" s="46">
        <v>10000</v>
      </c>
      <c r="E24" s="29"/>
      <c r="F24" s="29"/>
    </row>
    <row r="25" spans="1:6" ht="33.75" customHeight="1" x14ac:dyDescent="0.25">
      <c r="A25" s="42" t="s">
        <v>151</v>
      </c>
      <c r="B25" s="39"/>
      <c r="C25" s="45" t="s">
        <v>152</v>
      </c>
      <c r="D25" s="78">
        <v>18000</v>
      </c>
      <c r="E25" s="29"/>
      <c r="F25" s="29"/>
    </row>
    <row r="26" spans="1:6" ht="48.75" customHeight="1" x14ac:dyDescent="0.25">
      <c r="A26" s="43" t="s">
        <v>151</v>
      </c>
      <c r="B26" s="39" t="s">
        <v>146</v>
      </c>
      <c r="C26" s="44" t="s">
        <v>153</v>
      </c>
      <c r="D26" s="46">
        <v>18000</v>
      </c>
      <c r="E26" s="29"/>
      <c r="F26" s="29"/>
    </row>
    <row r="27" spans="1:6" ht="27" customHeight="1" x14ac:dyDescent="0.25">
      <c r="A27" s="48">
        <v>177</v>
      </c>
      <c r="B27" s="49"/>
      <c r="C27" s="47" t="s">
        <v>154</v>
      </c>
      <c r="D27" s="37">
        <v>16300</v>
      </c>
      <c r="E27" s="29"/>
      <c r="F27" s="29"/>
    </row>
    <row r="28" spans="1:6" ht="34.5" customHeight="1" x14ac:dyDescent="0.25">
      <c r="A28" s="50">
        <v>177</v>
      </c>
      <c r="B28" s="39" t="s">
        <v>22</v>
      </c>
      <c r="C28" s="44" t="s">
        <v>18</v>
      </c>
      <c r="D28" s="41">
        <v>16300</v>
      </c>
      <c r="E28" s="29"/>
      <c r="F28" s="29"/>
    </row>
    <row r="29" spans="1:6" ht="15.75" customHeight="1" x14ac:dyDescent="0.25">
      <c r="A29" s="48">
        <v>182</v>
      </c>
      <c r="B29" s="49"/>
      <c r="C29" s="45" t="s">
        <v>88</v>
      </c>
      <c r="D29" s="37">
        <f>D30+D35+D42+D44+D46</f>
        <v>91722675.379999995</v>
      </c>
      <c r="E29" s="29"/>
      <c r="F29" s="29"/>
    </row>
    <row r="30" spans="1:6" ht="18" customHeight="1" x14ac:dyDescent="0.25">
      <c r="A30" s="48">
        <v>182</v>
      </c>
      <c r="B30" s="39" t="s">
        <v>26</v>
      </c>
      <c r="C30" s="51" t="s">
        <v>0</v>
      </c>
      <c r="D30" s="37">
        <f>D31+D33+D32+D34</f>
        <v>84795929.370000005</v>
      </c>
      <c r="E30" s="29"/>
      <c r="F30" s="29"/>
    </row>
    <row r="31" spans="1:6" ht="51" x14ac:dyDescent="0.25">
      <c r="A31" s="50">
        <v>182</v>
      </c>
      <c r="B31" s="39" t="s">
        <v>27</v>
      </c>
      <c r="C31" s="44" t="s">
        <v>105</v>
      </c>
      <c r="D31" s="41">
        <v>84162618.079999998</v>
      </c>
      <c r="E31" s="29"/>
      <c r="F31" s="29"/>
    </row>
    <row r="32" spans="1:6" ht="81" customHeight="1" x14ac:dyDescent="0.25">
      <c r="A32" s="50">
        <v>182</v>
      </c>
      <c r="B32" s="39" t="s">
        <v>49</v>
      </c>
      <c r="C32" s="44" t="s">
        <v>50</v>
      </c>
      <c r="D32" s="41">
        <v>85990.26</v>
      </c>
      <c r="E32" s="29"/>
      <c r="F32" s="29"/>
    </row>
    <row r="33" spans="1:6" ht="25.5" x14ac:dyDescent="0.25">
      <c r="A33" s="50">
        <v>182</v>
      </c>
      <c r="B33" s="39" t="s">
        <v>28</v>
      </c>
      <c r="C33" s="44" t="s">
        <v>74</v>
      </c>
      <c r="D33" s="41">
        <v>409155.58</v>
      </c>
      <c r="E33" s="29"/>
      <c r="F33" s="29"/>
    </row>
    <row r="34" spans="1:6" ht="51" x14ac:dyDescent="0.25">
      <c r="A34" s="50">
        <v>182</v>
      </c>
      <c r="B34" s="70" t="s">
        <v>94</v>
      </c>
      <c r="C34" s="44" t="s">
        <v>97</v>
      </c>
      <c r="D34" s="41">
        <v>138165.45000000001</v>
      </c>
      <c r="E34" s="29"/>
      <c r="F34" s="29"/>
    </row>
    <row r="35" spans="1:6" ht="18" customHeight="1" x14ac:dyDescent="0.25">
      <c r="A35" s="48">
        <v>182</v>
      </c>
      <c r="B35" s="52" t="s">
        <v>29</v>
      </c>
      <c r="C35" s="51" t="s">
        <v>2</v>
      </c>
      <c r="D35" s="37">
        <f>SUM(D36:D39)+D40+D41</f>
        <v>5874718.96</v>
      </c>
      <c r="E35" s="29"/>
      <c r="F35" s="29"/>
    </row>
    <row r="36" spans="1:6" ht="26.25" customHeight="1" x14ac:dyDescent="0.25">
      <c r="A36" s="50">
        <v>182</v>
      </c>
      <c r="B36" s="53" t="s">
        <v>155</v>
      </c>
      <c r="C36" s="54" t="s">
        <v>156</v>
      </c>
      <c r="D36" s="41">
        <v>2861715.63</v>
      </c>
      <c r="E36" s="29"/>
      <c r="F36" s="29"/>
    </row>
    <row r="37" spans="1:6" ht="41.25" customHeight="1" x14ac:dyDescent="0.25">
      <c r="A37" s="50">
        <v>182</v>
      </c>
      <c r="B37" s="53" t="s">
        <v>157</v>
      </c>
      <c r="C37" s="54" t="s">
        <v>158</v>
      </c>
      <c r="D37" s="41">
        <v>702027.79</v>
      </c>
      <c r="E37" s="29"/>
      <c r="F37" s="29"/>
    </row>
    <row r="38" spans="1:6" ht="26.25" customHeight="1" x14ac:dyDescent="0.25">
      <c r="A38" s="50">
        <v>182</v>
      </c>
      <c r="B38" s="53" t="s">
        <v>41</v>
      </c>
      <c r="C38" s="54" t="s">
        <v>48</v>
      </c>
      <c r="D38" s="41">
        <v>2028822.26</v>
      </c>
      <c r="E38" s="29"/>
      <c r="F38" s="29"/>
    </row>
    <row r="39" spans="1:6" ht="26.25" customHeight="1" x14ac:dyDescent="0.25">
      <c r="A39" s="50">
        <v>182</v>
      </c>
      <c r="B39" s="53" t="s">
        <v>159</v>
      </c>
      <c r="C39" s="54" t="s">
        <v>160</v>
      </c>
      <c r="D39" s="41">
        <v>250.82</v>
      </c>
      <c r="E39" s="29"/>
      <c r="F39" s="29"/>
    </row>
    <row r="40" spans="1:6" ht="26.25" customHeight="1" x14ac:dyDescent="0.25">
      <c r="A40" s="50">
        <v>182</v>
      </c>
      <c r="B40" s="53" t="s">
        <v>161</v>
      </c>
      <c r="C40" s="54" t="s">
        <v>3</v>
      </c>
      <c r="D40" s="41">
        <v>158211.39000000001</v>
      </c>
      <c r="E40" s="29"/>
      <c r="F40" s="29"/>
    </row>
    <row r="41" spans="1:6" ht="26.25" customHeight="1" x14ac:dyDescent="0.25">
      <c r="A41" s="50">
        <v>182</v>
      </c>
      <c r="B41" s="53" t="s">
        <v>162</v>
      </c>
      <c r="C41" s="54" t="s">
        <v>163</v>
      </c>
      <c r="D41" s="41">
        <v>123691.07</v>
      </c>
      <c r="E41" s="29"/>
      <c r="F41" s="29"/>
    </row>
    <row r="42" spans="1:6" x14ac:dyDescent="0.25">
      <c r="A42" s="48">
        <v>182</v>
      </c>
      <c r="B42" s="56" t="s">
        <v>30</v>
      </c>
      <c r="C42" s="57" t="s">
        <v>39</v>
      </c>
      <c r="D42" s="37">
        <f>D43</f>
        <v>1036425.69</v>
      </c>
      <c r="E42" s="29"/>
      <c r="F42" s="29"/>
    </row>
    <row r="43" spans="1:6" ht="45" customHeight="1" x14ac:dyDescent="0.25">
      <c r="A43" s="50">
        <v>182</v>
      </c>
      <c r="B43" s="39" t="s">
        <v>31</v>
      </c>
      <c r="C43" s="55" t="s">
        <v>81</v>
      </c>
      <c r="D43" s="41">
        <v>1036425.69</v>
      </c>
      <c r="E43" s="29"/>
      <c r="F43" s="29"/>
    </row>
    <row r="44" spans="1:6" ht="33" customHeight="1" x14ac:dyDescent="0.25">
      <c r="A44" s="48">
        <v>182</v>
      </c>
      <c r="B44" s="56" t="s">
        <v>32</v>
      </c>
      <c r="C44" s="51" t="s">
        <v>82</v>
      </c>
      <c r="D44" s="58">
        <f>SUM(D45:D45)</f>
        <v>7.0000000000000007E-2</v>
      </c>
      <c r="E44" s="29"/>
      <c r="F44" s="29"/>
    </row>
    <row r="45" spans="1:6" ht="41.25" customHeight="1" x14ac:dyDescent="0.25">
      <c r="A45" s="50">
        <v>182</v>
      </c>
      <c r="B45" s="70" t="s">
        <v>164</v>
      </c>
      <c r="C45" s="44" t="s">
        <v>165</v>
      </c>
      <c r="D45" s="41">
        <v>7.0000000000000007E-2</v>
      </c>
      <c r="E45" s="29"/>
      <c r="F45" s="29"/>
    </row>
    <row r="46" spans="1:6" ht="21.75" customHeight="1" x14ac:dyDescent="0.25">
      <c r="A46" s="48">
        <v>182</v>
      </c>
      <c r="B46" s="56" t="s">
        <v>166</v>
      </c>
      <c r="C46" s="51" t="s">
        <v>20</v>
      </c>
      <c r="D46" s="37">
        <f>D47+D48</f>
        <v>15601.29</v>
      </c>
      <c r="E46" s="29"/>
      <c r="F46" s="30"/>
    </row>
    <row r="47" spans="1:6" ht="51.75" customHeight="1" x14ac:dyDescent="0.25">
      <c r="A47" s="50">
        <v>182</v>
      </c>
      <c r="B47" s="39" t="s">
        <v>33</v>
      </c>
      <c r="C47" s="44" t="s">
        <v>106</v>
      </c>
      <c r="D47" s="41">
        <v>11001.29</v>
      </c>
      <c r="E47" s="29"/>
      <c r="F47" s="29"/>
    </row>
    <row r="48" spans="1:6" ht="39.75" customHeight="1" x14ac:dyDescent="0.25">
      <c r="A48" s="50">
        <v>182</v>
      </c>
      <c r="B48" s="39" t="s">
        <v>34</v>
      </c>
      <c r="C48" s="44" t="s">
        <v>75</v>
      </c>
      <c r="D48" s="41">
        <v>4600</v>
      </c>
      <c r="E48" s="29"/>
      <c r="F48" s="29"/>
    </row>
    <row r="49" spans="1:6" ht="69.75" hidden="1" customHeight="1" x14ac:dyDescent="0.25">
      <c r="A49" s="50">
        <v>182</v>
      </c>
      <c r="B49" s="39" t="s">
        <v>35</v>
      </c>
      <c r="C49" s="44" t="s">
        <v>19</v>
      </c>
      <c r="D49" s="41"/>
      <c r="E49" s="29"/>
      <c r="F49" s="29"/>
    </row>
    <row r="50" spans="1:6" ht="16.5" customHeight="1" x14ac:dyDescent="0.25">
      <c r="A50" s="48">
        <v>188</v>
      </c>
      <c r="B50" s="49"/>
      <c r="C50" s="45" t="s">
        <v>167</v>
      </c>
      <c r="D50" s="37">
        <f>D51+D52+D53+D54+D55</f>
        <v>1021123.01</v>
      </c>
      <c r="E50" s="29"/>
      <c r="F50" s="29"/>
    </row>
    <row r="51" spans="1:6" ht="45" customHeight="1" x14ac:dyDescent="0.25">
      <c r="A51" s="50">
        <v>188</v>
      </c>
      <c r="B51" s="39" t="s">
        <v>168</v>
      </c>
      <c r="C51" s="44" t="s">
        <v>169</v>
      </c>
      <c r="D51" s="41">
        <v>39800</v>
      </c>
      <c r="E51" s="29"/>
      <c r="F51" s="29"/>
    </row>
    <row r="52" spans="1:6" ht="47.25" customHeight="1" x14ac:dyDescent="0.25">
      <c r="A52" s="50">
        <v>188</v>
      </c>
      <c r="B52" s="39" t="s">
        <v>170</v>
      </c>
      <c r="C52" s="44" t="s">
        <v>171</v>
      </c>
      <c r="D52" s="41">
        <v>1500</v>
      </c>
      <c r="E52" s="29"/>
      <c r="F52" s="29"/>
    </row>
    <row r="53" spans="1:6" ht="35.25" customHeight="1" x14ac:dyDescent="0.25">
      <c r="A53" s="50">
        <v>188</v>
      </c>
      <c r="B53" s="39" t="s">
        <v>172</v>
      </c>
      <c r="C53" s="44" t="s">
        <v>173</v>
      </c>
      <c r="D53" s="41">
        <v>906300</v>
      </c>
      <c r="E53" s="29"/>
      <c r="F53" s="29"/>
    </row>
    <row r="54" spans="1:6" ht="49.5" customHeight="1" x14ac:dyDescent="0.25">
      <c r="A54" s="50">
        <v>188</v>
      </c>
      <c r="B54" s="39" t="s">
        <v>174</v>
      </c>
      <c r="C54" s="44" t="s">
        <v>175</v>
      </c>
      <c r="D54" s="41">
        <v>18181.34</v>
      </c>
      <c r="E54" s="29"/>
      <c r="F54" s="29"/>
    </row>
    <row r="55" spans="1:6" ht="35.25" customHeight="1" x14ac:dyDescent="0.25">
      <c r="A55" s="50">
        <v>188</v>
      </c>
      <c r="B55" s="39" t="s">
        <v>176</v>
      </c>
      <c r="C55" s="44" t="s">
        <v>18</v>
      </c>
      <c r="D55" s="41">
        <v>55341.67</v>
      </c>
      <c r="E55" s="29"/>
      <c r="F55" s="29"/>
    </row>
    <row r="56" spans="1:6" ht="27" customHeight="1" x14ac:dyDescent="0.25">
      <c r="A56" s="48">
        <v>321</v>
      </c>
      <c r="B56" s="39"/>
      <c r="C56" s="45" t="s">
        <v>177</v>
      </c>
      <c r="D56" s="37">
        <f>D57</f>
        <v>116216.71</v>
      </c>
      <c r="E56" s="29"/>
      <c r="F56" s="29"/>
    </row>
    <row r="57" spans="1:6" ht="19.5" customHeight="1" x14ac:dyDescent="0.25">
      <c r="A57" s="50">
        <v>321</v>
      </c>
      <c r="B57" s="39" t="s">
        <v>36</v>
      </c>
      <c r="C57" s="44" t="s">
        <v>38</v>
      </c>
      <c r="D57" s="41">
        <v>116216.71</v>
      </c>
      <c r="E57" s="29"/>
      <c r="F57" s="29"/>
    </row>
    <row r="58" spans="1:6" ht="15" customHeight="1" x14ac:dyDescent="0.25">
      <c r="A58" s="48">
        <v>700</v>
      </c>
      <c r="B58" s="73"/>
      <c r="C58" s="45" t="s">
        <v>17</v>
      </c>
      <c r="D58" s="37">
        <f>D59</f>
        <v>6143886.4600000018</v>
      </c>
      <c r="E58" s="29"/>
      <c r="F58" s="29"/>
    </row>
    <row r="59" spans="1:6" ht="15" customHeight="1" x14ac:dyDescent="0.25">
      <c r="A59" s="62">
        <v>700</v>
      </c>
      <c r="B59" s="56" t="s">
        <v>101</v>
      </c>
      <c r="C59" s="63" t="s">
        <v>102</v>
      </c>
      <c r="D59" s="37">
        <f>SUM(D60:D71)</f>
        <v>6143886.4600000018</v>
      </c>
      <c r="E59" s="29"/>
      <c r="F59" s="29"/>
    </row>
    <row r="60" spans="1:6" ht="63.75" customHeight="1" x14ac:dyDescent="0.25">
      <c r="A60" s="50">
        <v>700</v>
      </c>
      <c r="B60" s="70" t="s">
        <v>107</v>
      </c>
      <c r="C60" s="44" t="s">
        <v>108</v>
      </c>
      <c r="D60" s="41">
        <v>3008091.47</v>
      </c>
      <c r="E60" s="29"/>
      <c r="F60" s="29"/>
    </row>
    <row r="61" spans="1:6" ht="54" customHeight="1" x14ac:dyDescent="0.25">
      <c r="A61" s="50">
        <v>700</v>
      </c>
      <c r="B61" s="70" t="s">
        <v>58</v>
      </c>
      <c r="C61" s="44" t="s">
        <v>98</v>
      </c>
      <c r="D61" s="41">
        <v>1426893.34</v>
      </c>
      <c r="E61" s="29"/>
      <c r="F61" s="29"/>
    </row>
    <row r="62" spans="1:6" ht="51" customHeight="1" x14ac:dyDescent="0.25">
      <c r="A62" s="50">
        <v>700</v>
      </c>
      <c r="B62" s="39" t="s">
        <v>76</v>
      </c>
      <c r="C62" s="44" t="s">
        <v>109</v>
      </c>
      <c r="D62" s="41">
        <v>52098.17</v>
      </c>
      <c r="E62" s="29"/>
      <c r="F62" s="29"/>
    </row>
    <row r="63" spans="1:6" ht="31.5" customHeight="1" x14ac:dyDescent="0.25">
      <c r="A63" s="50">
        <v>700</v>
      </c>
      <c r="B63" s="39" t="s">
        <v>77</v>
      </c>
      <c r="C63" s="44" t="s">
        <v>83</v>
      </c>
      <c r="D63" s="41">
        <v>690636.45</v>
      </c>
      <c r="E63" s="29"/>
      <c r="F63" s="29"/>
    </row>
    <row r="64" spans="1:6" ht="54.75" customHeight="1" x14ac:dyDescent="0.25">
      <c r="A64" s="50">
        <v>700</v>
      </c>
      <c r="B64" s="39" t="s">
        <v>103</v>
      </c>
      <c r="C64" s="44" t="s">
        <v>110</v>
      </c>
      <c r="D64" s="41">
        <v>48303.63</v>
      </c>
      <c r="E64" s="29"/>
      <c r="F64" s="29"/>
    </row>
    <row r="65" spans="1:6" ht="21.75" customHeight="1" x14ac:dyDescent="0.25">
      <c r="A65" s="50">
        <v>700</v>
      </c>
      <c r="B65" s="39" t="s">
        <v>61</v>
      </c>
      <c r="C65" s="60" t="s">
        <v>84</v>
      </c>
      <c r="D65" s="41">
        <v>43446.36</v>
      </c>
      <c r="E65" s="29"/>
      <c r="F65" s="29"/>
    </row>
    <row r="66" spans="1:6" ht="63" customHeight="1" x14ac:dyDescent="0.25">
      <c r="A66" s="50">
        <v>700</v>
      </c>
      <c r="B66" s="59" t="s">
        <v>59</v>
      </c>
      <c r="C66" s="60" t="s">
        <v>60</v>
      </c>
      <c r="D66" s="41">
        <v>126000</v>
      </c>
      <c r="E66" s="29"/>
      <c r="F66" s="29"/>
    </row>
    <row r="67" spans="1:6" ht="39.75" customHeight="1" x14ac:dyDescent="0.25">
      <c r="A67" s="50">
        <v>700</v>
      </c>
      <c r="B67" s="71" t="s">
        <v>112</v>
      </c>
      <c r="C67" s="60" t="s">
        <v>111</v>
      </c>
      <c r="D67" s="41">
        <v>411962.68</v>
      </c>
      <c r="E67" s="29"/>
      <c r="F67" s="29"/>
    </row>
    <row r="68" spans="1:6" ht="42" customHeight="1" x14ac:dyDescent="0.25">
      <c r="A68" s="50">
        <v>700</v>
      </c>
      <c r="B68" s="71" t="s">
        <v>95</v>
      </c>
      <c r="C68" s="60" t="s">
        <v>99</v>
      </c>
      <c r="D68" s="61">
        <v>348072.2</v>
      </c>
      <c r="E68" s="29"/>
      <c r="F68" s="29"/>
    </row>
    <row r="69" spans="1:6" ht="30.75" customHeight="1" x14ac:dyDescent="0.25">
      <c r="A69" s="50">
        <v>700</v>
      </c>
      <c r="B69" s="39" t="s">
        <v>22</v>
      </c>
      <c r="C69" s="44" t="s">
        <v>18</v>
      </c>
      <c r="D69" s="41">
        <v>23701.73</v>
      </c>
      <c r="E69" s="29"/>
      <c r="F69" s="29"/>
    </row>
    <row r="70" spans="1:6" ht="30.75" customHeight="1" x14ac:dyDescent="0.25">
      <c r="A70" s="38">
        <v>700</v>
      </c>
      <c r="B70" s="39" t="s">
        <v>104</v>
      </c>
      <c r="C70" s="44" t="s">
        <v>113</v>
      </c>
      <c r="D70" s="41">
        <v>-40940.769999999997</v>
      </c>
      <c r="E70" s="29"/>
      <c r="F70" s="29"/>
    </row>
    <row r="71" spans="1:6" ht="30.75" customHeight="1" x14ac:dyDescent="0.25">
      <c r="A71" s="38">
        <v>700</v>
      </c>
      <c r="B71" s="39" t="s">
        <v>114</v>
      </c>
      <c r="C71" s="44" t="s">
        <v>115</v>
      </c>
      <c r="D71" s="41">
        <v>5621.2</v>
      </c>
      <c r="E71" s="29"/>
      <c r="F71" s="29"/>
    </row>
    <row r="72" spans="1:6" ht="27.75" customHeight="1" x14ac:dyDescent="0.25">
      <c r="A72" s="48">
        <v>748</v>
      </c>
      <c r="B72" s="52"/>
      <c r="C72" s="45" t="s">
        <v>37</v>
      </c>
      <c r="D72" s="37">
        <f>D73</f>
        <v>14950.56</v>
      </c>
      <c r="E72" s="29"/>
      <c r="F72" s="29"/>
    </row>
    <row r="73" spans="1:6" x14ac:dyDescent="0.25">
      <c r="A73" s="50">
        <v>748</v>
      </c>
      <c r="B73" s="59" t="s">
        <v>61</v>
      </c>
      <c r="C73" s="44" t="s">
        <v>62</v>
      </c>
      <c r="D73" s="41">
        <v>14950.56</v>
      </c>
      <c r="E73" s="29"/>
      <c r="F73" s="29"/>
    </row>
    <row r="74" spans="1:6" x14ac:dyDescent="0.25">
      <c r="A74" s="62">
        <v>792</v>
      </c>
      <c r="B74" s="49"/>
      <c r="C74" s="45" t="s">
        <v>16</v>
      </c>
      <c r="D74" s="37">
        <f>D77+D75</f>
        <v>188359303.42000002</v>
      </c>
      <c r="E74" s="29"/>
      <c r="F74" s="29"/>
    </row>
    <row r="75" spans="1:6" x14ac:dyDescent="0.25">
      <c r="A75" s="62">
        <v>792</v>
      </c>
      <c r="B75" s="56" t="s">
        <v>101</v>
      </c>
      <c r="C75" s="63" t="s">
        <v>102</v>
      </c>
      <c r="D75" s="37">
        <f>D76</f>
        <v>3500</v>
      </c>
      <c r="E75" s="29"/>
      <c r="F75" s="29"/>
    </row>
    <row r="76" spans="1:6" ht="20.25" customHeight="1" x14ac:dyDescent="0.25">
      <c r="A76" s="38">
        <v>792</v>
      </c>
      <c r="B76" s="59" t="s">
        <v>96</v>
      </c>
      <c r="C76" s="44" t="s">
        <v>85</v>
      </c>
      <c r="D76" s="41">
        <v>3500</v>
      </c>
      <c r="E76" s="29"/>
      <c r="F76" s="29"/>
    </row>
    <row r="77" spans="1:6" x14ac:dyDescent="0.25">
      <c r="A77" s="62">
        <v>792</v>
      </c>
      <c r="B77" s="56" t="s">
        <v>23</v>
      </c>
      <c r="C77" s="63" t="s">
        <v>1</v>
      </c>
      <c r="D77" s="37">
        <f>D78+D102</f>
        <v>188355803.42000002</v>
      </c>
      <c r="E77" s="29"/>
      <c r="F77" s="29"/>
    </row>
    <row r="78" spans="1:6" ht="25.5" x14ac:dyDescent="0.25">
      <c r="A78" s="62">
        <v>792</v>
      </c>
      <c r="B78" s="56" t="s">
        <v>24</v>
      </c>
      <c r="C78" s="63" t="s">
        <v>6</v>
      </c>
      <c r="D78" s="37">
        <f>D79+D82+D87+D99</f>
        <v>188370753.98000002</v>
      </c>
      <c r="E78" s="29"/>
      <c r="F78" s="29"/>
    </row>
    <row r="79" spans="1:6" x14ac:dyDescent="0.25">
      <c r="A79" s="62">
        <v>792</v>
      </c>
      <c r="B79" s="56" t="s">
        <v>117</v>
      </c>
      <c r="C79" s="63" t="s">
        <v>116</v>
      </c>
      <c r="D79" s="37">
        <f>SUM(D80:D81)</f>
        <v>5513800</v>
      </c>
      <c r="E79" s="29"/>
      <c r="F79" s="29"/>
    </row>
    <row r="80" spans="1:6" ht="24.75" customHeight="1" x14ac:dyDescent="0.25">
      <c r="A80" s="38">
        <v>792</v>
      </c>
      <c r="B80" s="39" t="s">
        <v>118</v>
      </c>
      <c r="C80" s="64" t="s">
        <v>78</v>
      </c>
      <c r="D80" s="41">
        <v>5291000</v>
      </c>
      <c r="E80" s="29"/>
      <c r="F80" s="31"/>
    </row>
    <row r="81" spans="1:6" ht="24.75" customHeight="1" x14ac:dyDescent="0.25">
      <c r="A81" s="38">
        <v>792</v>
      </c>
      <c r="B81" s="39" t="s">
        <v>144</v>
      </c>
      <c r="C81" s="64" t="s">
        <v>145</v>
      </c>
      <c r="D81" s="41">
        <v>222800</v>
      </c>
      <c r="E81" s="29"/>
      <c r="F81" s="31"/>
    </row>
    <row r="82" spans="1:6" ht="27.75" customHeight="1" x14ac:dyDescent="0.25">
      <c r="A82" s="62">
        <v>792</v>
      </c>
      <c r="B82" s="66" t="s">
        <v>120</v>
      </c>
      <c r="C82" s="63" t="s">
        <v>119</v>
      </c>
      <c r="D82" s="37">
        <f>SUM(D83:D86)</f>
        <v>35471462.780000001</v>
      </c>
      <c r="E82" s="29"/>
      <c r="F82" s="29"/>
    </row>
    <row r="83" spans="1:6" ht="43.5" customHeight="1" x14ac:dyDescent="0.25">
      <c r="A83" s="38">
        <v>792</v>
      </c>
      <c r="B83" s="53" t="s">
        <v>121</v>
      </c>
      <c r="C83" s="65" t="s">
        <v>86</v>
      </c>
      <c r="D83" s="41">
        <v>14367149.529999999</v>
      </c>
      <c r="E83" s="29"/>
      <c r="F83" s="29"/>
    </row>
    <row r="84" spans="1:6" ht="43.5" customHeight="1" x14ac:dyDescent="0.25">
      <c r="A84" s="38">
        <v>792</v>
      </c>
      <c r="B84" s="53" t="s">
        <v>178</v>
      </c>
      <c r="C84" s="65" t="s">
        <v>179</v>
      </c>
      <c r="D84" s="41">
        <v>999100</v>
      </c>
      <c r="E84" s="29"/>
      <c r="F84" s="29"/>
    </row>
    <row r="85" spans="1:6" x14ac:dyDescent="0.25">
      <c r="A85" s="38">
        <v>792</v>
      </c>
      <c r="B85" s="72" t="s">
        <v>122</v>
      </c>
      <c r="C85" s="65" t="s">
        <v>123</v>
      </c>
      <c r="D85" s="41">
        <v>176200</v>
      </c>
      <c r="E85" s="29"/>
      <c r="F85" s="29"/>
    </row>
    <row r="86" spans="1:6" x14ac:dyDescent="0.25">
      <c r="A86" s="38">
        <v>792</v>
      </c>
      <c r="B86" s="50" t="s">
        <v>25</v>
      </c>
      <c r="C86" s="64" t="s">
        <v>8</v>
      </c>
      <c r="D86" s="41">
        <v>19929013.25</v>
      </c>
      <c r="E86" s="29"/>
      <c r="F86" s="29"/>
    </row>
    <row r="87" spans="1:6" ht="26.25" x14ac:dyDescent="0.25">
      <c r="A87" s="62">
        <v>792</v>
      </c>
      <c r="B87" s="77" t="s">
        <v>124</v>
      </c>
      <c r="C87" s="76" t="s">
        <v>125</v>
      </c>
      <c r="D87" s="37">
        <f>SUM(D88:D98)</f>
        <v>141757191.20000002</v>
      </c>
      <c r="E87" s="29"/>
      <c r="F87" s="29"/>
    </row>
    <row r="88" spans="1:6" ht="38.25" x14ac:dyDescent="0.25">
      <c r="A88" s="38">
        <v>792</v>
      </c>
      <c r="B88" s="39" t="s">
        <v>126</v>
      </c>
      <c r="C88" s="64" t="s">
        <v>9</v>
      </c>
      <c r="D88" s="41">
        <v>445556.05</v>
      </c>
      <c r="E88" s="29"/>
      <c r="F88" s="29"/>
    </row>
    <row r="89" spans="1:6" ht="30.75" customHeight="1" x14ac:dyDescent="0.25">
      <c r="A89" s="38">
        <v>792</v>
      </c>
      <c r="B89" s="39" t="s">
        <v>127</v>
      </c>
      <c r="C89" s="64" t="s">
        <v>10</v>
      </c>
      <c r="D89" s="41">
        <v>769501.06</v>
      </c>
      <c r="E89" s="29"/>
      <c r="F89" s="29"/>
    </row>
    <row r="90" spans="1:6" ht="27.75" customHeight="1" x14ac:dyDescent="0.25">
      <c r="A90" s="38">
        <v>792</v>
      </c>
      <c r="B90" s="39" t="s">
        <v>128</v>
      </c>
      <c r="C90" s="64" t="s">
        <v>11</v>
      </c>
      <c r="D90" s="41">
        <v>120599980.09999999</v>
      </c>
      <c r="E90" s="29"/>
      <c r="F90" s="29"/>
    </row>
    <row r="91" spans="1:6" ht="40.5" customHeight="1" x14ac:dyDescent="0.25">
      <c r="A91" s="38">
        <v>792</v>
      </c>
      <c r="B91" s="39" t="s">
        <v>130</v>
      </c>
      <c r="C91" s="64" t="s">
        <v>129</v>
      </c>
      <c r="D91" s="41">
        <v>6098145.5300000003</v>
      </c>
      <c r="E91" s="29"/>
      <c r="F91" s="29"/>
    </row>
    <row r="92" spans="1:6" ht="57" customHeight="1" x14ac:dyDescent="0.25">
      <c r="A92" s="38">
        <v>792</v>
      </c>
      <c r="B92" s="39" t="s">
        <v>131</v>
      </c>
      <c r="C92" s="64" t="s">
        <v>132</v>
      </c>
      <c r="D92" s="41">
        <v>385000</v>
      </c>
      <c r="E92" s="29"/>
      <c r="F92" s="29"/>
    </row>
    <row r="93" spans="1:6" ht="39" customHeight="1" x14ac:dyDescent="0.25">
      <c r="A93" s="38">
        <v>792</v>
      </c>
      <c r="B93" s="39" t="s">
        <v>133</v>
      </c>
      <c r="C93" s="65" t="s">
        <v>87</v>
      </c>
      <c r="D93" s="41">
        <v>6356130</v>
      </c>
      <c r="E93" s="29"/>
      <c r="F93" s="29"/>
    </row>
    <row r="94" spans="1:6" ht="30" customHeight="1" x14ac:dyDescent="0.25">
      <c r="A94" s="38">
        <v>792</v>
      </c>
      <c r="B94" s="39" t="s">
        <v>134</v>
      </c>
      <c r="C94" s="44" t="s">
        <v>135</v>
      </c>
      <c r="D94" s="41">
        <v>231800</v>
      </c>
      <c r="E94" s="29"/>
      <c r="F94" s="29"/>
    </row>
    <row r="95" spans="1:6" ht="48" customHeight="1" x14ac:dyDescent="0.25">
      <c r="A95" s="38">
        <v>792</v>
      </c>
      <c r="B95" s="39" t="s">
        <v>180</v>
      </c>
      <c r="C95" s="44" t="s">
        <v>181</v>
      </c>
      <c r="D95" s="41">
        <v>309600</v>
      </c>
      <c r="E95" s="29"/>
      <c r="F95" s="29"/>
    </row>
    <row r="96" spans="1:6" ht="48" customHeight="1" x14ac:dyDescent="0.25">
      <c r="A96" s="38">
        <v>792</v>
      </c>
      <c r="B96" s="39" t="s">
        <v>136</v>
      </c>
      <c r="C96" s="44" t="s">
        <v>137</v>
      </c>
      <c r="D96" s="41">
        <v>5338360.12</v>
      </c>
      <c r="E96" s="29"/>
      <c r="F96" s="29"/>
    </row>
    <row r="97" spans="1:6" ht="48" customHeight="1" x14ac:dyDescent="0.25">
      <c r="A97" s="38">
        <v>792</v>
      </c>
      <c r="B97" s="39" t="s">
        <v>182</v>
      </c>
      <c r="C97" s="44" t="s">
        <v>183</v>
      </c>
      <c r="D97" s="41">
        <v>1143300</v>
      </c>
      <c r="E97" s="29"/>
      <c r="F97" s="29"/>
    </row>
    <row r="98" spans="1:6" x14ac:dyDescent="0.25">
      <c r="A98" s="38">
        <v>792</v>
      </c>
      <c r="B98" s="39" t="s">
        <v>138</v>
      </c>
      <c r="C98" s="64" t="s">
        <v>7</v>
      </c>
      <c r="D98" s="41">
        <v>79818.34</v>
      </c>
      <c r="E98" s="29"/>
      <c r="F98" s="29"/>
    </row>
    <row r="99" spans="1:6" ht="25.5" customHeight="1" x14ac:dyDescent="0.25">
      <c r="A99" s="62">
        <v>792</v>
      </c>
      <c r="B99" s="56" t="s">
        <v>139</v>
      </c>
      <c r="C99" s="63" t="s">
        <v>12</v>
      </c>
      <c r="D99" s="37">
        <f>SUM(D100:D101)</f>
        <v>5628300</v>
      </c>
      <c r="E99" s="29"/>
      <c r="F99" s="29"/>
    </row>
    <row r="100" spans="1:6" ht="39" customHeight="1" x14ac:dyDescent="0.25">
      <c r="A100" s="38">
        <v>792</v>
      </c>
      <c r="B100" s="39" t="s">
        <v>140</v>
      </c>
      <c r="C100" s="64" t="s">
        <v>40</v>
      </c>
      <c r="D100" s="41">
        <v>498100</v>
      </c>
      <c r="E100" s="29"/>
      <c r="F100" s="29"/>
    </row>
    <row r="101" spans="1:6" ht="30" customHeight="1" x14ac:dyDescent="0.25">
      <c r="A101" s="38">
        <v>792</v>
      </c>
      <c r="B101" s="39" t="s">
        <v>141</v>
      </c>
      <c r="C101" s="64" t="s">
        <v>63</v>
      </c>
      <c r="D101" s="41">
        <v>5130200</v>
      </c>
      <c r="E101" s="29"/>
      <c r="F101" s="29"/>
    </row>
    <row r="102" spans="1:6" ht="25.5" x14ac:dyDescent="0.25">
      <c r="A102" s="62">
        <v>792</v>
      </c>
      <c r="B102" s="56" t="s">
        <v>51</v>
      </c>
      <c r="C102" s="63" t="s">
        <v>100</v>
      </c>
      <c r="D102" s="75">
        <f>SUM(D103:D104)</f>
        <v>-14950.56</v>
      </c>
      <c r="E102" s="29"/>
      <c r="F102" s="29"/>
    </row>
    <row r="103" spans="1:6" ht="27.75" customHeight="1" x14ac:dyDescent="0.25">
      <c r="A103" s="38">
        <v>792</v>
      </c>
      <c r="B103" s="39" t="s">
        <v>184</v>
      </c>
      <c r="C103" s="64" t="s">
        <v>185</v>
      </c>
      <c r="D103" s="41">
        <v>-4022</v>
      </c>
      <c r="E103" s="29"/>
      <c r="F103" s="29"/>
    </row>
    <row r="104" spans="1:6" ht="39.75" customHeight="1" x14ac:dyDescent="0.25">
      <c r="A104" s="38">
        <v>792</v>
      </c>
      <c r="B104" s="39" t="s">
        <v>142</v>
      </c>
      <c r="C104" s="64" t="s">
        <v>143</v>
      </c>
      <c r="D104" s="41">
        <v>-10928.56</v>
      </c>
      <c r="E104" s="29"/>
      <c r="F104" s="29"/>
    </row>
    <row r="105" spans="1:6" ht="27.75" customHeight="1" x14ac:dyDescent="0.25">
      <c r="A105" s="62">
        <v>846</v>
      </c>
      <c r="B105" s="39"/>
      <c r="C105" s="36" t="s">
        <v>186</v>
      </c>
      <c r="D105" s="37">
        <f>SUM(D106:D108)</f>
        <v>50300.5</v>
      </c>
      <c r="E105" s="29"/>
      <c r="F105" s="29"/>
    </row>
    <row r="106" spans="1:6" ht="27.75" customHeight="1" x14ac:dyDescent="0.25">
      <c r="A106" s="38">
        <v>846</v>
      </c>
      <c r="B106" s="39" t="s">
        <v>187</v>
      </c>
      <c r="C106" s="80" t="s">
        <v>188</v>
      </c>
      <c r="D106" s="41">
        <v>17329.63</v>
      </c>
      <c r="E106" s="29"/>
      <c r="F106" s="29"/>
    </row>
    <row r="107" spans="1:6" ht="39" customHeight="1" x14ac:dyDescent="0.25">
      <c r="A107" s="38">
        <v>846</v>
      </c>
      <c r="B107" s="39" t="s">
        <v>174</v>
      </c>
      <c r="C107" s="80" t="s">
        <v>189</v>
      </c>
      <c r="D107" s="41">
        <v>19782.87</v>
      </c>
      <c r="E107" s="29"/>
      <c r="F107" s="29"/>
    </row>
    <row r="108" spans="1:6" ht="39" customHeight="1" x14ac:dyDescent="0.25">
      <c r="A108" s="38">
        <v>846</v>
      </c>
      <c r="B108" s="39" t="s">
        <v>21</v>
      </c>
      <c r="C108" s="80" t="s">
        <v>190</v>
      </c>
      <c r="D108" s="41">
        <v>13188</v>
      </c>
      <c r="E108" s="29"/>
      <c r="F108" s="29"/>
    </row>
    <row r="109" spans="1:6" ht="17.25" customHeight="1" x14ac:dyDescent="0.25">
      <c r="A109" s="67">
        <v>878</v>
      </c>
      <c r="B109" s="68"/>
      <c r="C109" s="36" t="s">
        <v>191</v>
      </c>
      <c r="D109" s="37">
        <f>D110</f>
        <v>525000</v>
      </c>
      <c r="E109" s="29"/>
      <c r="F109" s="29"/>
    </row>
    <row r="110" spans="1:6" ht="25.5" x14ac:dyDescent="0.25">
      <c r="A110" s="38">
        <v>878</v>
      </c>
      <c r="B110" s="39" t="s">
        <v>21</v>
      </c>
      <c r="C110" s="44" t="s">
        <v>18</v>
      </c>
      <c r="D110" s="41">
        <v>525000</v>
      </c>
      <c r="E110" s="29"/>
      <c r="F110" s="29"/>
    </row>
    <row r="111" spans="1:6" x14ac:dyDescent="0.25">
      <c r="A111" s="67">
        <v>887</v>
      </c>
      <c r="B111" s="68"/>
      <c r="C111" s="36" t="s">
        <v>192</v>
      </c>
      <c r="D111" s="37">
        <f>D112</f>
        <v>19153.07</v>
      </c>
      <c r="E111" s="29"/>
      <c r="F111" s="29"/>
    </row>
    <row r="112" spans="1:6" ht="51" customHeight="1" x14ac:dyDescent="0.25">
      <c r="A112" s="38">
        <v>887</v>
      </c>
      <c r="B112" s="39" t="s">
        <v>21</v>
      </c>
      <c r="C112" s="44" t="s">
        <v>147</v>
      </c>
      <c r="D112" s="41">
        <v>19153.07</v>
      </c>
      <c r="E112" s="29"/>
      <c r="F112" s="29"/>
    </row>
    <row r="113" spans="1:6" x14ac:dyDescent="0.25">
      <c r="A113" s="38"/>
      <c r="B113" s="39"/>
      <c r="C113" s="44"/>
      <c r="D113" s="41"/>
      <c r="E113" s="29"/>
      <c r="F113" s="29"/>
    </row>
    <row r="114" spans="1:6" x14ac:dyDescent="0.25">
      <c r="A114" s="29"/>
      <c r="B114" s="59"/>
      <c r="C114" s="63" t="s">
        <v>93</v>
      </c>
      <c r="D114" s="69">
        <f>D14+D18+D23+D25+D27+D29+D50+D56+D58+D72+D74+D105+D109+D111</f>
        <v>290599021.68000001</v>
      </c>
      <c r="E114" s="29"/>
      <c r="F114" s="29"/>
    </row>
    <row r="115" spans="1:6" x14ac:dyDescent="0.25">
      <c r="A115" s="29"/>
      <c r="B115" s="32"/>
      <c r="C115" s="33"/>
      <c r="D115" s="29"/>
      <c r="E115" s="29"/>
      <c r="F115" s="29"/>
    </row>
    <row r="116" spans="1:6" x14ac:dyDescent="0.25">
      <c r="B116" s="32"/>
    </row>
  </sheetData>
  <mergeCells count="3">
    <mergeCell ref="A11:B11"/>
    <mergeCell ref="A12:A13"/>
    <mergeCell ref="B12:B13"/>
  </mergeCells>
  <phoneticPr fontId="0" type="noConversion"/>
  <pageMargins left="0.78740157480314965" right="0.39370078740157483" top="0.59055118110236227" bottom="0.59055118110236227" header="0.39370078740157483" footer="0.39370078740157483"/>
  <pageSetup paperSize="9" scale="65" fitToHeight="1000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E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2" t="s">
        <v>42</v>
      </c>
      <c r="C1" s="3"/>
      <c r="D1" s="8"/>
      <c r="E1" s="8"/>
    </row>
    <row r="2" spans="2:5" x14ac:dyDescent="0.2">
      <c r="B2" s="2" t="s">
        <v>43</v>
      </c>
      <c r="C2" s="3"/>
      <c r="D2" s="8"/>
      <c r="E2" s="8"/>
    </row>
    <row r="3" spans="2:5" x14ac:dyDescent="0.2">
      <c r="B3" s="4"/>
      <c r="C3" s="4"/>
      <c r="D3" s="9"/>
      <c r="E3" s="9"/>
    </row>
    <row r="4" spans="2:5" ht="38.25" x14ac:dyDescent="0.2">
      <c r="B4" s="5" t="s">
        <v>44</v>
      </c>
      <c r="C4" s="4"/>
      <c r="D4" s="9"/>
      <c r="E4" s="9"/>
    </row>
    <row r="5" spans="2:5" x14ac:dyDescent="0.2">
      <c r="B5" s="4"/>
      <c r="C5" s="4"/>
      <c r="D5" s="9"/>
      <c r="E5" s="9"/>
    </row>
    <row r="6" spans="2:5" ht="25.5" x14ac:dyDescent="0.2">
      <c r="B6" s="2" t="s">
        <v>45</v>
      </c>
      <c r="C6" s="3"/>
      <c r="D6" s="8"/>
      <c r="E6" s="10" t="s">
        <v>46</v>
      </c>
    </row>
    <row r="7" spans="2:5" ht="13.5" thickBot="1" x14ac:dyDescent="0.25">
      <c r="B7" s="4"/>
      <c r="C7" s="4"/>
      <c r="D7" s="9"/>
      <c r="E7" s="9"/>
    </row>
    <row r="8" spans="2:5" ht="39" thickBot="1" x14ac:dyDescent="0.25">
      <c r="B8" s="6" t="s">
        <v>47</v>
      </c>
      <c r="C8" s="7"/>
      <c r="D8" s="11"/>
      <c r="E8" s="12">
        <v>44</v>
      </c>
    </row>
    <row r="9" spans="2:5" x14ac:dyDescent="0.2">
      <c r="B9" s="4"/>
      <c r="C9" s="4"/>
      <c r="D9" s="9"/>
      <c r="E9" s="9"/>
    </row>
    <row r="10" spans="2:5" x14ac:dyDescent="0.2">
      <c r="B10" s="4"/>
      <c r="C10" s="4"/>
      <c r="D10" s="9"/>
      <c r="E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 Денис Сергеевич</dc:creator>
  <cp:lastModifiedBy>Fin</cp:lastModifiedBy>
  <cp:lastPrinted>2016-03-21T06:53:22Z</cp:lastPrinted>
  <dcterms:created xsi:type="dcterms:W3CDTF">2004-11-02T15:07:06Z</dcterms:created>
  <dcterms:modified xsi:type="dcterms:W3CDTF">2019-03-21T13:57:01Z</dcterms:modified>
</cp:coreProperties>
</file>