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 программы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<sst xmlns="http://schemas.openxmlformats.org/spreadsheetml/2006/main" count="41" uniqueCount="36">
  <si>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Всего</t>
  </si>
  <si>
    <t>Итого:</t>
  </si>
  <si>
    <t xml:space="preserve">Наименование </t>
  </si>
  <si>
    <t>профинанси-ровано</t>
  </si>
  <si>
    <t>Средства областного бюджета</t>
  </si>
  <si>
    <t>Средства федерального бюджета</t>
  </si>
  <si>
    <t>сумма</t>
  </si>
  <si>
    <t>%</t>
  </si>
  <si>
    <t>Средства бюджета муниципального района</t>
  </si>
  <si>
    <t>Отклонение от плана</t>
  </si>
  <si>
    <t>план 2016 года  (уточн.)</t>
  </si>
  <si>
    <t>исполнение 2016 года</t>
  </si>
  <si>
    <t>план на 2016 год</t>
  </si>
  <si>
    <t>план на 2016год</t>
  </si>
  <si>
    <t>исполнение 2016</t>
  </si>
  <si>
    <t>Анализ реализации муниципальных программ Медведского сельского поселения за 2017 год</t>
  </si>
  <si>
    <t xml:space="preserve">  1.«Развитие системы муниципальной службы в Медведском сельском поселении»</t>
  </si>
  <si>
    <t xml:space="preserve">  2.«Развитие и реформирование местного самоуправления в Медведском сельском поселении» </t>
  </si>
  <si>
    <t>3.«Противодействие коррупции в Медведском сельском поселении»</t>
  </si>
  <si>
    <t xml:space="preserve">  1.«Усиление противопожарной защиты объектов и населенных пунктов Медведского сельского поселения»</t>
  </si>
  <si>
    <t xml:space="preserve">  2.«О безопасности на водных объектах Медведского сельского поселения» </t>
  </si>
  <si>
    <t xml:space="preserve">  1.«Освещенеие улиц в Медведском сельском поселении»</t>
  </si>
  <si>
    <t xml:space="preserve">  2.«Озеленение территории Медведского сельского поселения» </t>
  </si>
  <si>
    <t>3.«Прочие мероприятия по благоустройству  Медведского сельского поселения»</t>
  </si>
  <si>
    <t>Муниципальная программа «Развитие молодежной политики в Медведском сельском поселении на 2017-2019 годы»</t>
  </si>
  <si>
    <t xml:space="preserve">Муниципальная программа «Развитие культуры в Медведском сельском поселении на 2017-2019 годы» </t>
  </si>
  <si>
    <t xml:space="preserve">Муниципальная программа «Развитие физической культуры и массового спорта на территории Медведского сельского поселения на 2017-2019 годы» </t>
  </si>
  <si>
    <t xml:space="preserve">Муниципальная программа «Управление муниципальным имуществом Медведского сельского поселения на 2017-2019 годы» </t>
  </si>
  <si>
    <t xml:space="preserve">Муниципальная программа «Градостроительная политика на территории Медведского сельского поселения на 2017-2019 годы» </t>
  </si>
  <si>
    <t xml:space="preserve">Муниципальная программа «Развитие и совершенствование форм местного самоуправления на территории Медведского сельского поселения на 2017-2019 годы» </t>
  </si>
  <si>
    <r>
      <t xml:space="preserve">Муниципальная программа «Совершенствование и развитие  местного самоуправления в Медведском сельском поселении на 2017-2019 годы» , </t>
    </r>
    <r>
      <rPr>
        <sz val="9"/>
        <rFont val="Times New Roman"/>
        <family val="1"/>
      </rPr>
      <t>в том числе подпрограммы:</t>
    </r>
  </si>
  <si>
    <r>
      <t xml:space="preserve">Муниципальная программа «Безопасность жизнедеятельности в Медведском сельском поселении на 2017-2019 годы» , </t>
    </r>
    <r>
      <rPr>
        <sz val="9"/>
        <rFont val="Times New Roman"/>
        <family val="1"/>
      </rPr>
      <t>в том числе подпрограммы:</t>
    </r>
  </si>
  <si>
    <t>Муниципальная программа «Совершенствование и содержание дорожной инфраструктуры на территории Медведского сельского поселения на 2017-2019 годы»</t>
  </si>
  <si>
    <r>
      <t xml:space="preserve">Муниципальная программа «Благоустройство территории Медведского сельского поселения на 2017-2019 годы» , </t>
    </r>
    <r>
      <rPr>
        <sz val="9"/>
        <rFont val="Times New Roman"/>
        <family val="1"/>
      </rPr>
      <t>в том числе подпрограммы:</t>
    </r>
  </si>
  <si>
    <t xml:space="preserve"> 4.«Развитие информационного общества в Медведском сельском поселении»</t>
  </si>
  <si>
    <r>
      <t xml:space="preserve">Приложение № 1     </t>
    </r>
    <r>
      <rPr>
        <sz val="10"/>
        <rFont val="Arial"/>
        <family val="2"/>
      </rPr>
      <t xml:space="preserve">                                                                                                     к Заключению внешней проверки годового отчета об исполнении бюджета поселения за 2017 год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</si>
</sst>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88" fontId="3" fillId="0" borderId="10" xfId="0" applyNumberFormat="1" applyFont="1" applyBorder="1" applyAlignment="1">
      <alignment horizontal="center" vertical="top"/>
    </xf>
    <xf numFmtId="188" fontId="3" fillId="34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88" fontId="45" fillId="0" borderId="10" xfId="0" applyNumberFormat="1" applyFont="1" applyBorder="1" applyAlignment="1">
      <alignment horizontal="center" vertical="top"/>
    </xf>
    <xf numFmtId="188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 wrapText="1"/>
    </xf>
    <xf numFmtId="188" fontId="3" fillId="0" borderId="12" xfId="0" applyNumberFormat="1" applyFont="1" applyBorder="1" applyAlignment="1">
      <alignment horizontal="center" wrapText="1"/>
    </xf>
    <xf numFmtId="188" fontId="3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188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88" fontId="45" fillId="0" borderId="10" xfId="0" applyNumberFormat="1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188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2"/>
  <sheetViews>
    <sheetView tabSelected="1" zoomScalePageLayoutView="0" workbookViewId="0" topLeftCell="A1">
      <selection activeCell="I1" sqref="I1:O4"/>
    </sheetView>
  </sheetViews>
  <sheetFormatPr defaultColWidth="9.140625" defaultRowHeight="12.75"/>
  <cols>
    <col min="1" max="1" width="54.7109375" style="0" customWidth="1"/>
    <col min="2" max="11" width="9.7109375" style="0" customWidth="1"/>
    <col min="12" max="12" width="14.28125" style="0" customWidth="1"/>
    <col min="13" max="13" width="9.7109375" style="0" customWidth="1"/>
    <col min="14" max="14" width="8.421875" style="0" customWidth="1"/>
    <col min="15" max="15" width="9.140625" style="0" hidden="1" customWidth="1"/>
  </cols>
  <sheetData>
    <row r="1" spans="9:15" ht="1.5" customHeight="1">
      <c r="I1" s="24" t="s">
        <v>35</v>
      </c>
      <c r="J1" s="25"/>
      <c r="K1" s="25"/>
      <c r="L1" s="25"/>
      <c r="M1" s="25"/>
      <c r="N1" s="25"/>
      <c r="O1" s="25"/>
    </row>
    <row r="2" spans="9:15" ht="12.75">
      <c r="I2" s="25"/>
      <c r="J2" s="25"/>
      <c r="K2" s="25"/>
      <c r="L2" s="25"/>
      <c r="M2" s="25"/>
      <c r="N2" s="25"/>
      <c r="O2" s="25"/>
    </row>
    <row r="3" spans="1:15" ht="12.75">
      <c r="A3" s="1"/>
      <c r="B3" s="1"/>
      <c r="C3" s="1"/>
      <c r="D3" s="1"/>
      <c r="E3" s="1"/>
      <c r="F3" s="1"/>
      <c r="G3" s="1"/>
      <c r="H3" s="1"/>
      <c r="I3" s="25"/>
      <c r="J3" s="25"/>
      <c r="K3" s="25"/>
      <c r="L3" s="25"/>
      <c r="M3" s="25"/>
      <c r="N3" s="25"/>
      <c r="O3" s="25"/>
    </row>
    <row r="4" spans="1:15" ht="12.75">
      <c r="A4" s="1"/>
      <c r="B4" s="1"/>
      <c r="C4" s="1"/>
      <c r="D4" s="1"/>
      <c r="E4" s="1"/>
      <c r="F4" s="1"/>
      <c r="G4" s="1"/>
      <c r="H4" s="1"/>
      <c r="I4" s="25"/>
      <c r="J4" s="25"/>
      <c r="K4" s="25"/>
      <c r="L4" s="25"/>
      <c r="M4" s="25"/>
      <c r="N4" s="25"/>
      <c r="O4" s="25"/>
    </row>
    <row r="5" spans="1:14" s="9" customFormat="1" ht="15.7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9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1" s="9" customFormat="1" ht="14.25" customHeight="1">
      <c r="A7" s="33" t="s">
        <v>2</v>
      </c>
      <c r="B7" s="27" t="s">
        <v>0</v>
      </c>
      <c r="C7" s="27"/>
      <c r="D7" s="35" t="s">
        <v>5</v>
      </c>
      <c r="E7" s="36"/>
      <c r="F7" s="37"/>
      <c r="G7" s="35" t="s">
        <v>4</v>
      </c>
      <c r="H7" s="36"/>
      <c r="I7" s="37"/>
      <c r="J7" s="28" t="s">
        <v>8</v>
      </c>
      <c r="K7" s="29"/>
      <c r="L7" s="30"/>
      <c r="M7" s="31" t="s">
        <v>9</v>
      </c>
      <c r="N7" s="32"/>
      <c r="O7" s="10"/>
      <c r="P7" s="10"/>
      <c r="Q7" s="10"/>
      <c r="R7" s="10"/>
      <c r="S7" s="10"/>
      <c r="T7" s="10"/>
      <c r="U7" s="10"/>
    </row>
    <row r="8" spans="1:21" s="9" customFormat="1" ht="45" customHeight="1">
      <c r="A8" s="34"/>
      <c r="B8" s="5" t="s">
        <v>10</v>
      </c>
      <c r="C8" s="5" t="s">
        <v>11</v>
      </c>
      <c r="D8" s="6" t="s">
        <v>12</v>
      </c>
      <c r="E8" s="5" t="s">
        <v>3</v>
      </c>
      <c r="F8" s="5" t="s">
        <v>11</v>
      </c>
      <c r="G8" s="6" t="s">
        <v>13</v>
      </c>
      <c r="H8" s="5" t="s">
        <v>3</v>
      </c>
      <c r="I8" s="5" t="s">
        <v>14</v>
      </c>
      <c r="J8" s="6" t="s">
        <v>12</v>
      </c>
      <c r="K8" s="5" t="s">
        <v>3</v>
      </c>
      <c r="L8" s="5" t="s">
        <v>11</v>
      </c>
      <c r="M8" s="5" t="s">
        <v>6</v>
      </c>
      <c r="N8" s="5" t="s">
        <v>7</v>
      </c>
      <c r="O8" s="10"/>
      <c r="P8" s="10"/>
      <c r="Q8" s="10"/>
      <c r="R8" s="10"/>
      <c r="S8" s="10"/>
      <c r="T8" s="10"/>
      <c r="U8" s="10"/>
    </row>
    <row r="9" spans="1:21" s="9" customFormat="1" ht="39" customHeight="1">
      <c r="A9" s="38" t="s">
        <v>30</v>
      </c>
      <c r="B9" s="39">
        <f aca="true" t="shared" si="0" ref="B9:B27">SUM(D9+G9+J9)</f>
        <v>2987.0000000000005</v>
      </c>
      <c r="C9" s="39">
        <f aca="true" t="shared" si="1" ref="C9:C27">SUM(F9+I9+L9)</f>
        <v>2987.0000000000005</v>
      </c>
      <c r="D9" s="39">
        <f aca="true" t="shared" si="2" ref="D9:J9">D10+D11+D12+D13</f>
        <v>0</v>
      </c>
      <c r="E9" s="39">
        <f t="shared" si="2"/>
        <v>0</v>
      </c>
      <c r="F9" s="39">
        <f t="shared" si="2"/>
        <v>0</v>
      </c>
      <c r="G9" s="39">
        <f t="shared" si="2"/>
        <v>14.4</v>
      </c>
      <c r="H9" s="39">
        <f t="shared" si="2"/>
        <v>14.4</v>
      </c>
      <c r="I9" s="39">
        <f t="shared" si="2"/>
        <v>14.4</v>
      </c>
      <c r="J9" s="39">
        <f t="shared" si="2"/>
        <v>2972.6000000000004</v>
      </c>
      <c r="K9" s="39">
        <f>K10+K11+K12+K13</f>
        <v>2972.6000000000004</v>
      </c>
      <c r="L9" s="39">
        <f>L10+L11+L12+L13</f>
        <v>2972.6000000000004</v>
      </c>
      <c r="M9" s="39">
        <f aca="true" t="shared" si="3" ref="M9:M21">ABS(C9-B9)</f>
        <v>0</v>
      </c>
      <c r="N9" s="40">
        <f aca="true" t="shared" si="4" ref="N9:N21">ABS(C9/B9*100)</f>
        <v>100</v>
      </c>
      <c r="O9" s="10"/>
      <c r="P9" s="10"/>
      <c r="Q9" s="10"/>
      <c r="R9" s="10"/>
      <c r="S9" s="10"/>
      <c r="T9" s="10"/>
      <c r="U9" s="10"/>
    </row>
    <row r="10" spans="1:21" s="9" customFormat="1" ht="24.75" customHeight="1">
      <c r="A10" s="41" t="s">
        <v>16</v>
      </c>
      <c r="B10" s="42">
        <f t="shared" si="0"/>
        <v>2893.3</v>
      </c>
      <c r="C10" s="42">
        <f t="shared" si="1"/>
        <v>2893.3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2893.3</v>
      </c>
      <c r="K10" s="42">
        <v>2893.3</v>
      </c>
      <c r="L10" s="42">
        <v>2893.3</v>
      </c>
      <c r="M10" s="43">
        <f t="shared" si="3"/>
        <v>0</v>
      </c>
      <c r="N10" s="43">
        <f t="shared" si="4"/>
        <v>100</v>
      </c>
      <c r="O10" s="10"/>
      <c r="P10" s="10"/>
      <c r="Q10" s="10"/>
      <c r="R10" s="10"/>
      <c r="S10" s="10"/>
      <c r="T10" s="10"/>
      <c r="U10" s="10"/>
    </row>
    <row r="11" spans="1:21" s="9" customFormat="1" ht="24">
      <c r="A11" s="41" t="s">
        <v>17</v>
      </c>
      <c r="B11" s="44">
        <f t="shared" si="0"/>
        <v>36.4</v>
      </c>
      <c r="C11" s="42">
        <f t="shared" si="1"/>
        <v>36.4</v>
      </c>
      <c r="D11" s="42">
        <v>0</v>
      </c>
      <c r="E11" s="42">
        <v>0</v>
      </c>
      <c r="F11" s="42">
        <v>0</v>
      </c>
      <c r="G11" s="44">
        <v>14.4</v>
      </c>
      <c r="H11" s="42">
        <v>14.4</v>
      </c>
      <c r="I11" s="42">
        <v>14.4</v>
      </c>
      <c r="J11" s="44">
        <v>22</v>
      </c>
      <c r="K11" s="42">
        <v>22</v>
      </c>
      <c r="L11" s="42">
        <v>22</v>
      </c>
      <c r="M11" s="45">
        <f t="shared" si="3"/>
        <v>0</v>
      </c>
      <c r="N11" s="40">
        <f t="shared" si="4"/>
        <v>100</v>
      </c>
      <c r="O11" s="10"/>
      <c r="P11" s="10"/>
      <c r="Q11" s="10"/>
      <c r="R11" s="10"/>
      <c r="S11" s="10"/>
      <c r="T11" s="10"/>
      <c r="U11" s="10"/>
    </row>
    <row r="12" spans="1:21" s="9" customFormat="1" ht="12.75">
      <c r="A12" s="41" t="s">
        <v>18</v>
      </c>
      <c r="B12" s="44">
        <f t="shared" si="0"/>
        <v>0.3</v>
      </c>
      <c r="C12" s="42">
        <f t="shared" si="1"/>
        <v>0.3</v>
      </c>
      <c r="D12" s="42">
        <v>0</v>
      </c>
      <c r="E12" s="42">
        <v>0</v>
      </c>
      <c r="F12" s="42">
        <v>0</v>
      </c>
      <c r="G12" s="44">
        <v>0</v>
      </c>
      <c r="H12" s="42">
        <v>0</v>
      </c>
      <c r="I12" s="42">
        <v>0</v>
      </c>
      <c r="J12" s="44">
        <v>0.3</v>
      </c>
      <c r="K12" s="42">
        <v>0.3</v>
      </c>
      <c r="L12" s="42">
        <v>0.3</v>
      </c>
      <c r="M12" s="45">
        <f t="shared" si="3"/>
        <v>0</v>
      </c>
      <c r="N12" s="40">
        <f t="shared" si="4"/>
        <v>100</v>
      </c>
      <c r="O12" s="10"/>
      <c r="P12" s="10"/>
      <c r="Q12" s="10"/>
      <c r="R12" s="10"/>
      <c r="S12" s="10"/>
      <c r="T12" s="10"/>
      <c r="U12" s="10"/>
    </row>
    <row r="13" spans="1:21" s="9" customFormat="1" ht="30" customHeight="1">
      <c r="A13" s="46" t="s">
        <v>34</v>
      </c>
      <c r="B13" s="47">
        <f t="shared" si="0"/>
        <v>57</v>
      </c>
      <c r="C13" s="47">
        <f t="shared" si="1"/>
        <v>57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57</v>
      </c>
      <c r="K13" s="47">
        <v>57</v>
      </c>
      <c r="L13" s="47">
        <v>57</v>
      </c>
      <c r="M13" s="47">
        <f t="shared" si="3"/>
        <v>0</v>
      </c>
      <c r="N13" s="47">
        <f t="shared" si="4"/>
        <v>100</v>
      </c>
      <c r="O13" s="10"/>
      <c r="P13" s="10"/>
      <c r="Q13" s="10"/>
      <c r="R13" s="10"/>
      <c r="S13" s="10"/>
      <c r="T13" s="10"/>
      <c r="U13" s="10"/>
    </row>
    <row r="14" spans="1:21" s="9" customFormat="1" ht="36.75" customHeight="1">
      <c r="A14" s="38" t="s">
        <v>31</v>
      </c>
      <c r="B14" s="39">
        <f t="shared" si="0"/>
        <v>73</v>
      </c>
      <c r="C14" s="39">
        <f t="shared" si="1"/>
        <v>73</v>
      </c>
      <c r="D14" s="39">
        <f>D15+D16</f>
        <v>0</v>
      </c>
      <c r="E14" s="39">
        <f aca="true" t="shared" si="5" ref="E14:L14">E15+E16</f>
        <v>0</v>
      </c>
      <c r="F14" s="39">
        <f t="shared" si="5"/>
        <v>0</v>
      </c>
      <c r="G14" s="39">
        <f t="shared" si="5"/>
        <v>0</v>
      </c>
      <c r="H14" s="39">
        <f t="shared" si="5"/>
        <v>0</v>
      </c>
      <c r="I14" s="39">
        <f t="shared" si="5"/>
        <v>0</v>
      </c>
      <c r="J14" s="39">
        <f t="shared" si="5"/>
        <v>73</v>
      </c>
      <c r="K14" s="39">
        <f t="shared" si="5"/>
        <v>73</v>
      </c>
      <c r="L14" s="39">
        <f t="shared" si="5"/>
        <v>73</v>
      </c>
      <c r="M14" s="39">
        <f t="shared" si="3"/>
        <v>0</v>
      </c>
      <c r="N14" s="40">
        <f t="shared" si="4"/>
        <v>100</v>
      </c>
      <c r="O14" s="10"/>
      <c r="P14" s="10"/>
      <c r="Q14" s="10"/>
      <c r="R14" s="10"/>
      <c r="S14" s="10"/>
      <c r="T14" s="10"/>
      <c r="U14" s="10"/>
    </row>
    <row r="15" spans="1:21" s="9" customFormat="1" ht="35.25" customHeight="1">
      <c r="A15" s="41" t="s">
        <v>19</v>
      </c>
      <c r="B15" s="42">
        <f t="shared" si="0"/>
        <v>53</v>
      </c>
      <c r="C15" s="42">
        <f t="shared" si="1"/>
        <v>53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53</v>
      </c>
      <c r="K15" s="42">
        <v>53</v>
      </c>
      <c r="L15" s="42">
        <v>53</v>
      </c>
      <c r="M15" s="43">
        <f t="shared" si="3"/>
        <v>0</v>
      </c>
      <c r="N15" s="43">
        <f t="shared" si="4"/>
        <v>100</v>
      </c>
      <c r="O15" s="10"/>
      <c r="P15" s="10"/>
      <c r="Q15" s="10"/>
      <c r="R15" s="10"/>
      <c r="S15" s="10"/>
      <c r="T15" s="10"/>
      <c r="U15" s="10"/>
    </row>
    <row r="16" spans="1:21" s="9" customFormat="1" ht="31.5" customHeight="1">
      <c r="A16" s="41" t="s">
        <v>20</v>
      </c>
      <c r="B16" s="44">
        <f t="shared" si="0"/>
        <v>20</v>
      </c>
      <c r="C16" s="42">
        <f t="shared" si="1"/>
        <v>20</v>
      </c>
      <c r="D16" s="42">
        <v>0</v>
      </c>
      <c r="E16" s="42">
        <v>0</v>
      </c>
      <c r="F16" s="42">
        <v>0</v>
      </c>
      <c r="G16" s="44">
        <v>0</v>
      </c>
      <c r="H16" s="42">
        <v>0</v>
      </c>
      <c r="I16" s="42">
        <v>0</v>
      </c>
      <c r="J16" s="44">
        <v>20</v>
      </c>
      <c r="K16" s="42">
        <v>20</v>
      </c>
      <c r="L16" s="42">
        <v>20</v>
      </c>
      <c r="M16" s="45">
        <f t="shared" si="3"/>
        <v>0</v>
      </c>
      <c r="N16" s="40">
        <f t="shared" si="4"/>
        <v>100</v>
      </c>
      <c r="O16" s="10"/>
      <c r="P16" s="10"/>
      <c r="Q16" s="10"/>
      <c r="R16" s="10"/>
      <c r="S16" s="10"/>
      <c r="T16" s="10"/>
      <c r="U16" s="10"/>
    </row>
    <row r="17" spans="1:21" s="9" customFormat="1" ht="39.75" customHeight="1">
      <c r="A17" s="38" t="s">
        <v>32</v>
      </c>
      <c r="B17" s="45">
        <f t="shared" si="0"/>
        <v>943.6</v>
      </c>
      <c r="C17" s="45">
        <f t="shared" si="1"/>
        <v>943.6</v>
      </c>
      <c r="D17" s="45">
        <v>0</v>
      </c>
      <c r="E17" s="45">
        <v>0</v>
      </c>
      <c r="F17" s="45">
        <v>0</v>
      </c>
      <c r="G17" s="45">
        <v>504</v>
      </c>
      <c r="H17" s="45">
        <v>504</v>
      </c>
      <c r="I17" s="45">
        <v>504</v>
      </c>
      <c r="J17" s="45">
        <v>439.6</v>
      </c>
      <c r="K17" s="45">
        <v>439.6</v>
      </c>
      <c r="L17" s="45">
        <v>439.6</v>
      </c>
      <c r="M17" s="43">
        <f t="shared" si="3"/>
        <v>0</v>
      </c>
      <c r="N17" s="43">
        <f t="shared" si="4"/>
        <v>100</v>
      </c>
      <c r="O17" s="10"/>
      <c r="P17" s="10"/>
      <c r="Q17" s="10"/>
      <c r="R17" s="10"/>
      <c r="S17" s="10"/>
      <c r="T17" s="10"/>
      <c r="U17" s="10"/>
    </row>
    <row r="18" spans="1:21" s="9" customFormat="1" ht="39" customHeight="1">
      <c r="A18" s="38" t="s">
        <v>33</v>
      </c>
      <c r="B18" s="39">
        <f t="shared" si="0"/>
        <v>2239.5</v>
      </c>
      <c r="C18" s="39">
        <f t="shared" si="1"/>
        <v>2239.5</v>
      </c>
      <c r="D18" s="39">
        <f aca="true" t="shared" si="6" ref="D18:L18">D19+D20+D21</f>
        <v>0</v>
      </c>
      <c r="E18" s="39">
        <f t="shared" si="6"/>
        <v>0</v>
      </c>
      <c r="F18" s="39">
        <f t="shared" si="6"/>
        <v>0</v>
      </c>
      <c r="G18" s="39">
        <f t="shared" si="6"/>
        <v>40.4</v>
      </c>
      <c r="H18" s="39">
        <f t="shared" si="6"/>
        <v>40.4</v>
      </c>
      <c r="I18" s="39">
        <f t="shared" si="6"/>
        <v>40.4</v>
      </c>
      <c r="J18" s="39">
        <f t="shared" si="6"/>
        <v>2199.1</v>
      </c>
      <c r="K18" s="39">
        <f t="shared" si="6"/>
        <v>2199.1</v>
      </c>
      <c r="L18" s="39">
        <f t="shared" si="6"/>
        <v>2199.1</v>
      </c>
      <c r="M18" s="39">
        <f t="shared" si="3"/>
        <v>0</v>
      </c>
      <c r="N18" s="40">
        <f t="shared" si="4"/>
        <v>100</v>
      </c>
      <c r="O18" s="10"/>
      <c r="P18" s="10"/>
      <c r="Q18" s="10"/>
      <c r="R18" s="10"/>
      <c r="S18" s="10"/>
      <c r="T18" s="10"/>
      <c r="U18" s="10"/>
    </row>
    <row r="19" spans="1:21" s="9" customFormat="1" ht="21" customHeight="1">
      <c r="A19" s="13" t="s">
        <v>21</v>
      </c>
      <c r="B19" s="16">
        <f t="shared" si="0"/>
        <v>1550</v>
      </c>
      <c r="C19" s="17">
        <f t="shared" si="1"/>
        <v>1550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1550</v>
      </c>
      <c r="K19" s="16">
        <v>1550</v>
      </c>
      <c r="L19" s="16">
        <v>1550</v>
      </c>
      <c r="M19" s="18">
        <f t="shared" si="3"/>
        <v>0</v>
      </c>
      <c r="N19" s="18">
        <f t="shared" si="4"/>
        <v>100</v>
      </c>
      <c r="O19" s="10"/>
      <c r="P19" s="10"/>
      <c r="Q19" s="10"/>
      <c r="R19" s="10"/>
      <c r="S19" s="10"/>
      <c r="T19" s="10"/>
      <c r="U19" s="10"/>
    </row>
    <row r="20" spans="1:21" s="12" customFormat="1" ht="23.25" customHeight="1">
      <c r="A20" s="13" t="s">
        <v>22</v>
      </c>
      <c r="B20" s="19">
        <f t="shared" si="0"/>
        <v>61</v>
      </c>
      <c r="C20" s="17">
        <f t="shared" si="1"/>
        <v>61</v>
      </c>
      <c r="D20" s="16">
        <v>0</v>
      </c>
      <c r="E20" s="16">
        <v>0</v>
      </c>
      <c r="F20" s="16">
        <v>0</v>
      </c>
      <c r="G20" s="19">
        <v>0</v>
      </c>
      <c r="H20" s="16">
        <v>0</v>
      </c>
      <c r="I20" s="16">
        <v>0</v>
      </c>
      <c r="J20" s="19">
        <v>61</v>
      </c>
      <c r="K20" s="16">
        <v>61</v>
      </c>
      <c r="L20" s="16">
        <v>61</v>
      </c>
      <c r="M20" s="20">
        <f t="shared" si="3"/>
        <v>0</v>
      </c>
      <c r="N20" s="21">
        <f t="shared" si="4"/>
        <v>100</v>
      </c>
      <c r="O20" s="11"/>
      <c r="P20" s="11"/>
      <c r="Q20" s="11"/>
      <c r="R20" s="11"/>
      <c r="S20" s="11"/>
      <c r="T20" s="11"/>
      <c r="U20" s="11"/>
    </row>
    <row r="21" spans="1:21" s="9" customFormat="1" ht="25.5" customHeight="1">
      <c r="A21" s="13" t="s">
        <v>23</v>
      </c>
      <c r="B21" s="19">
        <f t="shared" si="0"/>
        <v>628.5</v>
      </c>
      <c r="C21" s="17">
        <f t="shared" si="1"/>
        <v>628.5</v>
      </c>
      <c r="D21" s="16">
        <v>0</v>
      </c>
      <c r="E21" s="16">
        <v>0</v>
      </c>
      <c r="F21" s="16">
        <v>0</v>
      </c>
      <c r="G21" s="19">
        <v>40.4</v>
      </c>
      <c r="H21" s="16">
        <v>40.4</v>
      </c>
      <c r="I21" s="16">
        <v>40.4</v>
      </c>
      <c r="J21" s="19">
        <v>588.1</v>
      </c>
      <c r="K21" s="16">
        <v>588.1</v>
      </c>
      <c r="L21" s="16">
        <v>588.1</v>
      </c>
      <c r="M21" s="20">
        <f t="shared" si="3"/>
        <v>0</v>
      </c>
      <c r="N21" s="21">
        <f t="shared" si="4"/>
        <v>100</v>
      </c>
      <c r="O21" s="10"/>
      <c r="P21" s="10"/>
      <c r="Q21" s="10"/>
      <c r="R21" s="10"/>
      <c r="S21" s="10"/>
      <c r="T21" s="10"/>
      <c r="U21" s="10"/>
    </row>
    <row r="22" spans="1:247" s="15" customFormat="1" ht="32.25" customHeight="1">
      <c r="A22" s="38" t="s">
        <v>24</v>
      </c>
      <c r="B22" s="45">
        <f t="shared" si="0"/>
        <v>10</v>
      </c>
      <c r="C22" s="45">
        <f t="shared" si="1"/>
        <v>10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10</v>
      </c>
      <c r="K22" s="45">
        <v>10</v>
      </c>
      <c r="L22" s="45">
        <v>10</v>
      </c>
      <c r="M22" s="43">
        <v>0</v>
      </c>
      <c r="N22" s="43">
        <v>100</v>
      </c>
      <c r="O22" s="14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</row>
    <row r="23" spans="1:14" s="9" customFormat="1" ht="30" customHeight="1">
      <c r="A23" s="38" t="s">
        <v>25</v>
      </c>
      <c r="B23" s="45">
        <f t="shared" si="0"/>
        <v>25</v>
      </c>
      <c r="C23" s="45">
        <f t="shared" si="1"/>
        <v>25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25</v>
      </c>
      <c r="K23" s="45">
        <v>25</v>
      </c>
      <c r="L23" s="45">
        <v>25</v>
      </c>
      <c r="M23" s="40">
        <f>ABS(C23-B23)</f>
        <v>0</v>
      </c>
      <c r="N23" s="40">
        <f>ABS(C23/B23*100)</f>
        <v>100</v>
      </c>
    </row>
    <row r="24" spans="1:14" s="9" customFormat="1" ht="36.75" customHeight="1">
      <c r="A24" s="38" t="s">
        <v>26</v>
      </c>
      <c r="B24" s="45">
        <f t="shared" si="0"/>
        <v>25</v>
      </c>
      <c r="C24" s="45">
        <f t="shared" si="1"/>
        <v>25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25</v>
      </c>
      <c r="K24" s="45">
        <v>25</v>
      </c>
      <c r="L24" s="45">
        <v>25</v>
      </c>
      <c r="M24" s="40">
        <v>0</v>
      </c>
      <c r="N24" s="40">
        <v>100</v>
      </c>
    </row>
    <row r="25" spans="1:14" s="9" customFormat="1" ht="31.5" customHeight="1">
      <c r="A25" s="38" t="s">
        <v>27</v>
      </c>
      <c r="B25" s="45">
        <f t="shared" si="0"/>
        <v>49</v>
      </c>
      <c r="C25" s="45">
        <f t="shared" si="1"/>
        <v>49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49</v>
      </c>
      <c r="K25" s="45">
        <v>49</v>
      </c>
      <c r="L25" s="45">
        <v>49</v>
      </c>
      <c r="M25" s="40">
        <v>0</v>
      </c>
      <c r="N25" s="40">
        <v>100</v>
      </c>
    </row>
    <row r="26" spans="1:14" s="9" customFormat="1" ht="29.25" customHeight="1">
      <c r="A26" s="38" t="s">
        <v>28</v>
      </c>
      <c r="B26" s="45">
        <f t="shared" si="0"/>
        <v>31</v>
      </c>
      <c r="C26" s="45">
        <f t="shared" si="1"/>
        <v>31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31</v>
      </c>
      <c r="K26" s="45">
        <v>31</v>
      </c>
      <c r="L26" s="45">
        <v>31</v>
      </c>
      <c r="M26" s="40">
        <v>0</v>
      </c>
      <c r="N26" s="40">
        <v>100</v>
      </c>
    </row>
    <row r="27" spans="1:14" s="9" customFormat="1" ht="47.25" customHeight="1">
      <c r="A27" s="38" t="s">
        <v>29</v>
      </c>
      <c r="B27" s="45">
        <f t="shared" si="0"/>
        <v>6</v>
      </c>
      <c r="C27" s="45">
        <f t="shared" si="1"/>
        <v>6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6</v>
      </c>
      <c r="K27" s="45">
        <v>6</v>
      </c>
      <c r="L27" s="45">
        <v>6</v>
      </c>
      <c r="M27" s="40">
        <v>0</v>
      </c>
      <c r="N27" s="40">
        <v>100</v>
      </c>
    </row>
    <row r="28" spans="1:14" s="9" customFormat="1" ht="24" customHeight="1">
      <c r="A28" s="48" t="s">
        <v>1</v>
      </c>
      <c r="B28" s="49">
        <f aca="true" t="shared" si="7" ref="B28:L28">ABS(B9+B14+B17+B18+B22+B23+B24+B25+B26+B27)</f>
        <v>6389.1</v>
      </c>
      <c r="C28" s="49">
        <f t="shared" si="7"/>
        <v>6389.1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558.8</v>
      </c>
      <c r="H28" s="49">
        <f t="shared" si="7"/>
        <v>558.8</v>
      </c>
      <c r="I28" s="49">
        <f t="shared" si="7"/>
        <v>558.8</v>
      </c>
      <c r="J28" s="49">
        <f t="shared" si="7"/>
        <v>5830.3</v>
      </c>
      <c r="K28" s="49">
        <f t="shared" si="7"/>
        <v>5830.3</v>
      </c>
      <c r="L28" s="49">
        <f t="shared" si="7"/>
        <v>5830.3</v>
      </c>
      <c r="M28" s="50">
        <f>ABS(C28-B28)</f>
        <v>0</v>
      </c>
      <c r="N28" s="50">
        <f>ABS(C28/B28*100)</f>
        <v>100</v>
      </c>
    </row>
    <row r="29" spans="1:14" s="9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s="9" customFormat="1" ht="12.75">
      <c r="A30" s="52"/>
      <c r="B30" s="53"/>
      <c r="C30" s="53"/>
      <c r="D30" s="53"/>
      <c r="E30" s="53"/>
      <c r="F30" s="53"/>
      <c r="G30" s="53"/>
      <c r="H30" s="53"/>
      <c r="I30" s="53"/>
      <c r="J30" s="54"/>
      <c r="K30" s="54"/>
      <c r="L30" s="51"/>
      <c r="M30" s="51"/>
      <c r="N30" s="51"/>
    </row>
    <row r="31" spans="1:14" s="9" customFormat="1" ht="11.25" customHeight="1">
      <c r="A31" s="5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s="9" customFormat="1" ht="12.75">
      <c r="A32" s="5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s="9" customFormat="1" ht="12.7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9" customFormat="1" ht="15.7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9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9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sheetProtection/>
  <mergeCells count="9">
    <mergeCell ref="I1:O4"/>
    <mergeCell ref="J30:K30"/>
    <mergeCell ref="A5:N5"/>
    <mergeCell ref="B7:C7"/>
    <mergeCell ref="J7:L7"/>
    <mergeCell ref="M7:N7"/>
    <mergeCell ref="A7:A8"/>
    <mergeCell ref="G7:I7"/>
    <mergeCell ref="D7:F7"/>
  </mergeCells>
  <printOptions/>
  <pageMargins left="0.7480314960629921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2018-04-27T12:02:18Z</cp:lastPrinted>
  <dcterms:created xsi:type="dcterms:W3CDTF">1996-10-08T23:32:33Z</dcterms:created>
  <dcterms:modified xsi:type="dcterms:W3CDTF">2018-04-27T12:04:33Z</dcterms:modified>
  <cp:category/>
  <cp:version/>
  <cp:contentType/>
  <cp:contentStatus/>
</cp:coreProperties>
</file>