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20" windowWidth="11355" windowHeight="8700"/>
  </bookViews>
  <sheets>
    <sheet name="Лист1" sheetId="1" r:id="rId1"/>
    <sheet name="Отчет о совместимости" sheetId="4" r:id="rId2"/>
  </sheets>
  <calcPr calcId="145621"/>
</workbook>
</file>

<file path=xl/calcChain.xml><?xml version="1.0" encoding="utf-8"?>
<calcChain xmlns="http://schemas.openxmlformats.org/spreadsheetml/2006/main">
  <c r="D108" i="1" l="1"/>
  <c r="D56" i="1"/>
  <c r="D72" i="1"/>
  <c r="D54" i="1"/>
  <c r="D46" i="1"/>
  <c r="D42" i="1"/>
  <c r="D33" i="1"/>
  <c r="D28" i="1"/>
  <c r="D25" i="1"/>
  <c r="D23" i="1"/>
  <c r="D14" i="1"/>
  <c r="D18" i="1"/>
  <c r="D101" i="1" l="1"/>
  <c r="D89" i="1"/>
  <c r="D83" i="1"/>
  <c r="D81" i="1"/>
  <c r="D106" i="1" l="1"/>
  <c r="D98" i="1"/>
  <c r="D57" i="1"/>
  <c r="D75" i="1" l="1"/>
  <c r="D74" i="1" s="1"/>
  <c r="D104" i="1" l="1"/>
  <c r="D80" i="1" l="1"/>
  <c r="D79" i="1" s="1"/>
  <c r="D40" i="1"/>
  <c r="D27" i="1" s="1"/>
  <c r="D52" i="1"/>
  <c r="D110" i="1" l="1"/>
</calcChain>
</file>

<file path=xl/sharedStrings.xml><?xml version="1.0" encoding="utf-8"?>
<sst xmlns="http://schemas.openxmlformats.org/spreadsheetml/2006/main" count="207" uniqueCount="183">
  <si>
    <t>Налог на доходы физических лиц</t>
  </si>
  <si>
    <t>Безвозмездные поступления</t>
  </si>
  <si>
    <t>Налоги на совокупный доход</t>
  </si>
  <si>
    <t>Единый сельскохозяйственный налог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</si>
  <si>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</si>
  <si>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</si>
  <si>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</si>
  <si>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субсидии бюджетам муниципальных районов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</si>
  <si>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</si>
  <si>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</si>
  <si>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</si>
  <si>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</si>
  <si>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</si>
  <si>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</si>
  <si>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</si>
  <si>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</si>
  <si>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</si>
  <si>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</si>
  <si>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</si>
  <si>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1 16 90050 05 0000 140</t>
  </si>
  <si>
    <t xml:space="preserve"> 1 16 90050 05 0000 140</t>
  </si>
  <si>
    <t xml:space="preserve"> 2 00 00000 00 0000 000</t>
  </si>
  <si>
    <t xml:space="preserve"> 2 02 00000 00 0000 000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</si>
  <si>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</si>
  <si>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</si>
  <si>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</si>
  <si>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</si>
  <si>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</si>
  <si>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</si>
  <si>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1 16 03010 01 0000 140 </t>
  </si>
  <si>
    <t xml:space="preserve"> 1 16 03030 01 0000 140 </t>
  </si>
  <si>
    <t xml:space="preserve"> 1 16 06000 01 0000 140 </t>
  </si>
  <si>
    <t>1 16 25060 01 0000 140</t>
  </si>
  <si>
    <t>Денежные взыскания (штрафы) за нарушение земельного законодательства</t>
  </si>
  <si>
    <t>Государственная пошлина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</si>
  <si>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</si>
  <si>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</si>
  <si>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</si>
  <si>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</si>
  <si>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</si>
  <si>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</si>
  <si>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</si>
  <si>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</si>
  <si>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</si>
  <si>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</si>
  <si>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</si>
  <si>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</si>
  <si>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</si>
  <si>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</si>
  <si>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</si>
  <si>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</si>
  <si>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</si>
  <si>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</si>
  <si>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1 13 02995 05 0000 130</t>
  </si>
  <si>
    <t>Прочие межбюджетные трансферты, передаваемые бюджетам муниципальных районов</t>
  </si>
  <si>
    <t>Кассовое исполнение</t>
  </si>
  <si>
    <t>Наименование показателя</t>
  </si>
  <si>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</si>
  <si>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</si>
  <si>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</si>
  <si>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</si>
  <si>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</si>
  <si>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</si>
  <si>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1 11 05025 05 0000 120</t>
  </si>
  <si>
    <t>1 11 05075 05 0000 120</t>
  </si>
  <si>
    <t>Дотации бюджетам муниципальных районов на выравнивание бюджетной обеспеченности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</si>
  <si>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</si>
  <si>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</si>
  <si>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</si>
  <si>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</si>
  <si>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</si>
  <si>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 районов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</si>
  <si>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</si>
  <si>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Федеральная налоговая служба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</si>
  <si>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</si>
  <si>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</si>
  <si>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</si>
  <si>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</si>
  <si>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</si>
  <si>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1 01 02040 01 0000 110</t>
  </si>
  <si>
    <t xml:space="preserve"> 1 14 06013 13 0000 430</t>
  </si>
  <si>
    <t xml:space="preserve"> 1 13 02995 05 0000 130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</si>
  <si>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</si>
  <si>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</si>
  <si>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</si>
  <si>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1 00 00000 00 0000 000</t>
  </si>
  <si>
    <t>Налоговые и неналоговые доходы</t>
  </si>
  <si>
    <t>1 11 09045 05 0000 120</t>
  </si>
  <si>
    <t xml:space="preserve"> 1 17 01050 05 0000 180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</si>
  <si>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</si>
  <si>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</si>
  <si>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</si>
  <si>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</si>
  <si>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</si>
  <si>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</si>
  <si>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</si>
  <si>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1 14 06013 05 0000 430</t>
  </si>
  <si>
    <t>Невыясненные поступления, зачисляемые в бюджеты муниципальных районов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</si>
  <si>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</si>
  <si>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</si>
  <si>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бюджетам муниципальных районов на поддержку отрасли культуры</t>
  </si>
  <si>
    <t xml:space="preserve">
Субвенции бюджетам бюджетной системы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</si>
  <si>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</si>
  <si>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</si>
  <si>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</si>
  <si>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</si>
  <si>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</si>
  <si>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Управление Федеральной службы по надзору в сфере природопользования (Росприроднадзора) по Новгородской области
(Росприроднадзора) по Новгородской области</t>
  </si>
  <si>
    <t>161</t>
  </si>
  <si>
    <t>Федеральная антимонопольная служба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</si>
  <si>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</si>
  <si>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Министерство РФ по делам гражданской обороны, чрезвычайным ситуациям и ликвидации последствий стихийных бествий.</t>
  </si>
  <si>
    <t>1 05 01011 01 0000 110</t>
  </si>
  <si>
    <t>Налог, взимаемый с налогоплательщиков, выбравших в качестве объекта налогооблажения доходы</t>
  </si>
  <si>
    <t>1 05 01021 01 0000 110</t>
  </si>
  <si>
    <t>Налог, взимаемый с налогоплательщикой в качестве объекта налогооблажения доходы, уменьшенные на величину расходов (в том числе минимальный налог, зачисляемый в бюджеты субъектов РФ)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</si>
  <si>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</si>
  <si>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</si>
  <si>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</si>
  <si>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</si>
  <si>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</si>
  <si>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1 16 00000 00 0000 000 </t>
  </si>
  <si>
    <t xml:space="preserve"> Министерства внутренних дел Российской Федерации</t>
  </si>
  <si>
    <t xml:space="preserve"> 1 16 21050 05 0000 140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</si>
  <si>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</si>
  <si>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</si>
  <si>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</si>
  <si>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</si>
  <si>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 денежные взыскания (штрафы)за правонарушения в области дорожного движения</t>
  </si>
  <si>
    <t>1 16 43000 01 0000 140</t>
  </si>
  <si>
    <t>Денежные взыскания 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</si>
  <si>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1 1 16 90050 05 0000 140</t>
  </si>
  <si>
    <t xml:space="preserve"> Федеральная служба государственной регистрации, кадастра и картографии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</si>
  <si>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</si>
  <si>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государственную регистракцию актов гражданского состояния</t>
  </si>
  <si>
    <t>Министерство природных ресурсов, лесного хозяйства и экологии Новгородской области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</si>
  <si>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</si>
  <si>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</si>
  <si>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</si>
  <si>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Комитет охотничьего хозяйства и рыболовства Новгородской области</t>
  </si>
  <si>
    <t>Инспекция гостехнадзора Новгородской области</t>
  </si>
  <si>
    <t>за 2019 год"</t>
  </si>
  <si>
    <t>Доходы бюджета муниципального района за 2019 год по кодам классификации доходов бюджетов</t>
  </si>
  <si>
    <t xml:space="preserve">Плата за размещение отходов производства </t>
  </si>
  <si>
    <t xml:space="preserve"> 1 03 02241 01 0000 110</t>
  </si>
  <si>
    <t xml:space="preserve"> 1 03 02231 01 0000 110</t>
  </si>
  <si>
    <t xml:space="preserve"> 1 03 02251 01 0000 110</t>
  </si>
  <si>
    <t xml:space="preserve"> 1 03 02261 01 0000 110</t>
  </si>
  <si>
    <t>Генеральная прокуратура Российской Федерации</t>
  </si>
  <si>
    <t xml:space="preserve"> 1 11 05013 13 0000 120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</si>
  <si>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</si>
  <si>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</si>
  <si>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</si>
  <si>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</si>
  <si>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</si>
  <si>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</si>
  <si>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Контрольно-счетная палата Шимского муниципального района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</si>
  <si>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</si>
  <si>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бюджетных средств муниципальных районов</t>
  </si>
  <si>
    <t xml:space="preserve"> 2 02 10000 00 0000 150</t>
  </si>
  <si>
    <t xml:space="preserve"> 2 02 15001 05 0000 150</t>
  </si>
  <si>
    <t xml:space="preserve"> 2 02 20000 00 0000 150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</si>
  <si>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</si>
  <si>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заняитий физической культурой и спортом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</si>
  <si>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</si>
  <si>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</si>
  <si>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</si>
  <si>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</si>
  <si>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</si>
  <si>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 xml:space="preserve"> 2 02 29999 05 0000 150</t>
  </si>
  <si>
    <t xml:space="preserve"> 2 02 30000 00 0000 150</t>
  </si>
  <si>
    <t xml:space="preserve"> 2 02 30021 05 0000 150</t>
  </si>
  <si>
    <t>2 02 35082 05 0000 150</t>
  </si>
  <si>
    <t>2 02 30024 05 0000 150</t>
  </si>
  <si>
    <t xml:space="preserve"> 2 02 30027 05 0000 150</t>
  </si>
  <si>
    <t xml:space="preserve"> 2 02 30029 05 0000 150</t>
  </si>
  <si>
    <t>2 02 35118 05 0000 150</t>
  </si>
  <si>
    <t>2 02 35120 05 0000 150</t>
  </si>
  <si>
    <t>2 02 35930 05 0000 150</t>
  </si>
  <si>
    <t xml:space="preserve"> 2 02 40000 00 0000 150</t>
  </si>
  <si>
    <t xml:space="preserve"> 2 02 40014 05 0000 150</t>
  </si>
  <si>
    <t xml:space="preserve"> 2 02 49999 05 0000 150</t>
  </si>
  <si>
    <t>Министерство государственного управления Новгородской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</si>
</sst>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3" xfId="0" applyFont="1" applyFill="1" applyBorder="1" applyAlignment="1">
      <alignment horizontal="center" vertical="justify" wrapText="1" shrinkToFit="1"/>
    </xf>
    <xf numFmtId="0" fontId="7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7" fillId="0" borderId="7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7" fillId="2" borderId="0" xfId="0" quotePrefix="1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shrinkToFit="1"/>
    </xf>
    <xf numFmtId="2" fontId="7" fillId="2" borderId="0" xfId="1" applyNumberFormat="1" applyFont="1" applyFill="1" applyBorder="1" applyAlignment="1">
      <alignment horizontal="right" wrapText="1"/>
    </xf>
    <xf numFmtId="49" fontId="8" fillId="2" borderId="0" xfId="0" quotePrefix="1" applyNumberFormat="1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horizontal="center" vertical="top" wrapText="1" shrinkToFit="1"/>
    </xf>
    <xf numFmtId="2" fontId="8" fillId="2" borderId="0" xfId="1" applyNumberFormat="1" applyFont="1" applyFill="1" applyBorder="1" applyAlignment="1">
      <alignment horizontal="right" wrapText="1"/>
    </xf>
    <xf numFmtId="49" fontId="7" fillId="2" borderId="0" xfId="0" quotePrefix="1" applyNumberFormat="1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vertical="top" wrapText="1" shrinkToFit="1"/>
    </xf>
    <xf numFmtId="2" fontId="7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justify"/>
    </xf>
    <xf numFmtId="0" fontId="8" fillId="2" borderId="0" xfId="0" quotePrefix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 shrinkToFit="1"/>
    </xf>
    <xf numFmtId="0" fontId="7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 vertical="top" wrapText="1" shrinkToFit="1"/>
    </xf>
    <xf numFmtId="49" fontId="7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0" xfId="0" quotePrefix="1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justify" wrapText="1" shrinkToFit="1"/>
    </xf>
    <xf numFmtId="0" fontId="8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 shrinkToFit="1"/>
    </xf>
    <xf numFmtId="0" fontId="8" fillId="0" borderId="0" xfId="0" applyFont="1" applyFill="1" applyBorder="1" applyAlignment="1">
      <alignment horizontal="center" vertical="justify" wrapText="1" shrinkToFit="1"/>
    </xf>
    <xf numFmtId="0" fontId="7" fillId="0" borderId="0" xfId="0" applyFont="1" applyFill="1" applyBorder="1" applyAlignment="1">
      <alignment horizontal="left" vertical="justify" wrapText="1" shrinkToFit="1"/>
    </xf>
    <xf numFmtId="0" fontId="8" fillId="2" borderId="0" xfId="0" applyFont="1" applyFill="1" applyBorder="1" applyAlignment="1">
      <alignment horizontal="center" vertical="justify" wrapText="1" shrinkToFit="1"/>
    </xf>
    <xf numFmtId="0" fontId="8" fillId="2" borderId="0" xfId="0" applyFont="1" applyFill="1" applyBorder="1" applyAlignment="1">
      <alignment vertical="justify" wrapText="1" shrinkToFit="1"/>
    </xf>
    <xf numFmtId="2" fontId="8" fillId="2" borderId="0" xfId="1" applyNumberFormat="1" applyFont="1" applyFill="1" applyBorder="1"/>
    <xf numFmtId="0" fontId="9" fillId="0" borderId="0" xfId="0" applyFont="1" applyFill="1" applyAlignment="1">
      <alignment horizontal="right" vertical="justify" shrinkToFit="1"/>
    </xf>
    <xf numFmtId="0" fontId="8" fillId="0" borderId="9" xfId="0" quotePrefix="1" applyFont="1" applyFill="1" applyBorder="1" applyAlignment="1">
      <alignment horizontal="center" vertical="justify"/>
    </xf>
    <xf numFmtId="2" fontId="8" fillId="0" borderId="0" xfId="0" quotePrefix="1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justify" wrapText="1" shrinkToFit="1"/>
    </xf>
    <xf numFmtId="0" fontId="7" fillId="0" borderId="8" xfId="0" applyFont="1" applyFill="1" applyBorder="1" applyAlignment="1">
      <alignment horizontal="center" vertical="justify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44</xdr:row>
      <xdr:rowOff>0</xdr:rowOff>
    </xdr:from>
    <xdr:to>
      <xdr:col>2</xdr:col>
      <xdr:colOff>1638300</xdr:colOff>
      <xdr:row>46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45</xdr:row>
      <xdr:rowOff>0</xdr:rowOff>
    </xdr:from>
    <xdr:to>
      <xdr:col>2</xdr:col>
      <xdr:colOff>1638300</xdr:colOff>
      <xdr:row>46</xdr:row>
      <xdr:rowOff>469231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2"/>
  <sheetViews>
    <sheetView tabSelected="1" zoomScale="95" zoomScaleNormal="95" zoomScaleSheetLayoutView="100" workbookViewId="0">
      <selection activeCell="C19" sqref="C19"/>
    </sheetView>
  </sheetViews>
  <sheetFormatPr defaultRowHeight="16.5" x14ac:dyDescent="0.25"/>
  <cols>
    <col min="1" max="1" width="7" style="1" customWidth="1"/>
    <col min="2" max="2" width="33.5703125" style="13" customWidth="1"/>
    <col min="3" max="3" width="70.28515625" style="21" customWidth="1"/>
    <col min="4" max="4" width="16.8554687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 x14ac:dyDescent="0.25">
      <c r="C1" s="75" t="s">
        <v>4</v>
      </c>
      <c r="D1" s="75"/>
    </row>
    <row r="2" spans="1:6" ht="16.5" customHeight="1" x14ac:dyDescent="0.25">
      <c r="C2" s="75" t="s">
        <v>11</v>
      </c>
      <c r="D2" s="75"/>
    </row>
    <row r="3" spans="1:6" ht="16.5" customHeight="1" x14ac:dyDescent="0.25">
      <c r="C3" s="75" t="s">
        <v>5</v>
      </c>
      <c r="D3" s="75"/>
    </row>
    <row r="4" spans="1:6" ht="15" customHeight="1" x14ac:dyDescent="0.25">
      <c r="C4" s="75" t="s">
        <v>12</v>
      </c>
      <c r="D4" s="75"/>
    </row>
    <row r="5" spans="1:6" ht="15.75" customHeight="1" x14ac:dyDescent="0.25">
      <c r="C5" s="75" t="s">
        <v>5</v>
      </c>
      <c r="D5" s="75"/>
    </row>
    <row r="6" spans="1:6" x14ac:dyDescent="0.25">
      <c r="B6" s="14"/>
      <c r="C6" s="75" t="s">
        <v>141</v>
      </c>
      <c r="D6" s="75"/>
    </row>
    <row r="7" spans="1:6" x14ac:dyDescent="0.25">
      <c r="B7" s="14"/>
      <c r="C7" s="15"/>
      <c r="D7" s="16"/>
    </row>
    <row r="8" spans="1:6" x14ac:dyDescent="0.25">
      <c r="B8" s="17" t="s">
        <v>142</v>
      </c>
      <c r="C8" s="18"/>
      <c r="D8" s="19"/>
    </row>
    <row r="9" spans="1:6" x14ac:dyDescent="0.25">
      <c r="B9" s="19"/>
      <c r="C9" s="18"/>
      <c r="D9" s="19"/>
    </row>
    <row r="10" spans="1:6" x14ac:dyDescent="0.25">
      <c r="A10" s="20"/>
      <c r="D10" s="24" t="s">
        <v>74</v>
      </c>
    </row>
    <row r="11" spans="1:6" ht="16.5" customHeight="1" x14ac:dyDescent="0.25">
      <c r="A11" s="30" t="s">
        <v>75</v>
      </c>
      <c r="B11" s="78"/>
      <c r="C11" s="22" t="s">
        <v>56</v>
      </c>
      <c r="D11" s="23" t="s">
        <v>55</v>
      </c>
    </row>
    <row r="12" spans="1:6" x14ac:dyDescent="0.25">
      <c r="A12" s="31" t="s">
        <v>76</v>
      </c>
      <c r="B12" s="79" t="s">
        <v>77</v>
      </c>
      <c r="C12" s="80"/>
      <c r="D12" s="81"/>
    </row>
    <row r="13" spans="1:6" ht="47.25" customHeight="1" x14ac:dyDescent="0.25">
      <c r="A13" s="32"/>
      <c r="B13" s="82"/>
      <c r="C13" s="80"/>
      <c r="D13" s="81"/>
    </row>
    <row r="14" spans="1:6" ht="25.5" customHeight="1" x14ac:dyDescent="0.25">
      <c r="A14" s="76" t="s">
        <v>13</v>
      </c>
      <c r="B14" s="77"/>
      <c r="C14" s="70" t="s">
        <v>107</v>
      </c>
      <c r="D14" s="39">
        <f>SUM(D15:D17)</f>
        <v>-66267.53</v>
      </c>
      <c r="E14" s="25"/>
      <c r="F14" s="25"/>
    </row>
    <row r="15" spans="1:6" ht="34.5" customHeight="1" x14ac:dyDescent="0.25">
      <c r="A15" s="33" t="s">
        <v>13</v>
      </c>
      <c r="B15" s="34" t="s">
        <v>46</v>
      </c>
      <c r="C15" s="35" t="s">
        <v>47</v>
      </c>
      <c r="D15" s="36">
        <v>6120.6</v>
      </c>
      <c r="E15" s="25"/>
      <c r="F15" s="25"/>
    </row>
    <row r="16" spans="1:6" ht="19.5" customHeight="1" x14ac:dyDescent="0.25">
      <c r="A16" s="33" t="s">
        <v>13</v>
      </c>
      <c r="B16" s="34" t="s">
        <v>48</v>
      </c>
      <c r="C16" s="35" t="s">
        <v>49</v>
      </c>
      <c r="D16" s="36">
        <v>-421.35</v>
      </c>
      <c r="E16" s="25"/>
      <c r="F16" s="25"/>
    </row>
    <row r="17" spans="1:6" ht="19.5" customHeight="1" x14ac:dyDescent="0.25">
      <c r="A17" s="33" t="s">
        <v>13</v>
      </c>
      <c r="B17" s="34" t="s">
        <v>50</v>
      </c>
      <c r="C17" s="35" t="s">
        <v>143</v>
      </c>
      <c r="D17" s="36">
        <v>-71966.78</v>
      </c>
      <c r="E17" s="25"/>
      <c r="F17" s="25"/>
    </row>
    <row r="18" spans="1:6" ht="18.75" customHeight="1" x14ac:dyDescent="0.25">
      <c r="A18" s="37" t="s">
        <v>57</v>
      </c>
      <c r="B18" s="34"/>
      <c r="C18" s="38" t="s">
        <v>58</v>
      </c>
      <c r="D18" s="39">
        <f>SUM(D19:D22)</f>
        <v>2264453.2000000002</v>
      </c>
      <c r="E18" s="25"/>
      <c r="F18" s="25"/>
    </row>
    <row r="19" spans="1:6" ht="54" customHeight="1" x14ac:dyDescent="0.25">
      <c r="A19" s="40" t="s">
        <v>57</v>
      </c>
      <c r="B19" s="34" t="s">
        <v>145</v>
      </c>
      <c r="C19" s="41" t="s">
        <v>59</v>
      </c>
      <c r="D19" s="36">
        <v>1030740.95</v>
      </c>
      <c r="E19" s="25"/>
      <c r="F19" s="25"/>
    </row>
    <row r="20" spans="1:6" ht="54" customHeight="1" x14ac:dyDescent="0.25">
      <c r="A20" s="40" t="s">
        <v>57</v>
      </c>
      <c r="B20" s="34" t="s">
        <v>144</v>
      </c>
      <c r="C20" s="41" t="s">
        <v>60</v>
      </c>
      <c r="D20" s="42">
        <v>7576.21</v>
      </c>
      <c r="E20" s="25"/>
      <c r="F20" s="25"/>
    </row>
    <row r="21" spans="1:6" ht="54" customHeight="1" x14ac:dyDescent="0.25">
      <c r="A21" s="40" t="s">
        <v>57</v>
      </c>
      <c r="B21" s="34" t="s">
        <v>146</v>
      </c>
      <c r="C21" s="41" t="s">
        <v>66</v>
      </c>
      <c r="D21" s="42">
        <v>1377073.42</v>
      </c>
      <c r="E21" s="25"/>
      <c r="F21" s="25"/>
    </row>
    <row r="22" spans="1:6" ht="54" customHeight="1" x14ac:dyDescent="0.25">
      <c r="A22" s="40" t="s">
        <v>57</v>
      </c>
      <c r="B22" s="34" t="s">
        <v>147</v>
      </c>
      <c r="C22" s="41" t="s">
        <v>67</v>
      </c>
      <c r="D22" s="42">
        <v>-150937.38</v>
      </c>
      <c r="E22" s="25"/>
      <c r="F22" s="25"/>
    </row>
    <row r="23" spans="1:6" ht="33.75" customHeight="1" x14ac:dyDescent="0.25">
      <c r="A23" s="37" t="s">
        <v>108</v>
      </c>
      <c r="B23" s="34"/>
      <c r="C23" s="38" t="s">
        <v>109</v>
      </c>
      <c r="D23" s="43">
        <f>SUM(D24)</f>
        <v>60000</v>
      </c>
      <c r="E23" s="25"/>
      <c r="F23" s="25"/>
    </row>
    <row r="24" spans="1:6" ht="48.75" customHeight="1" x14ac:dyDescent="0.25">
      <c r="A24" s="40" t="s">
        <v>108</v>
      </c>
      <c r="B24" s="34" t="s">
        <v>105</v>
      </c>
      <c r="C24" s="41" t="s">
        <v>110</v>
      </c>
      <c r="D24" s="42">
        <v>60000</v>
      </c>
      <c r="E24" s="25"/>
      <c r="F24" s="25"/>
    </row>
    <row r="25" spans="1:6" ht="27" customHeight="1" x14ac:dyDescent="0.25">
      <c r="A25" s="44">
        <v>177</v>
      </c>
      <c r="B25" s="45"/>
      <c r="C25" s="46" t="s">
        <v>111</v>
      </c>
      <c r="D25" s="39">
        <f>SUM(D26)</f>
        <v>13900</v>
      </c>
      <c r="E25" s="25"/>
      <c r="F25" s="25"/>
    </row>
    <row r="26" spans="1:6" ht="34.5" customHeight="1" x14ac:dyDescent="0.25">
      <c r="A26" s="47">
        <v>177</v>
      </c>
      <c r="B26" s="34" t="s">
        <v>20</v>
      </c>
      <c r="C26" s="41" t="s">
        <v>16</v>
      </c>
      <c r="D26" s="36">
        <v>13900</v>
      </c>
      <c r="E26" s="25"/>
      <c r="F26" s="25"/>
    </row>
    <row r="27" spans="1:6" ht="15.75" customHeight="1" x14ac:dyDescent="0.25">
      <c r="A27" s="44">
        <v>182</v>
      </c>
      <c r="B27" s="45"/>
      <c r="C27" s="38" t="s">
        <v>73</v>
      </c>
      <c r="D27" s="39">
        <f>D28+D33+D40+D42</f>
        <v>96826054.070000023</v>
      </c>
      <c r="E27" s="25"/>
      <c r="F27" s="25"/>
    </row>
    <row r="28" spans="1:6" ht="18" customHeight="1" x14ac:dyDescent="0.25">
      <c r="A28" s="44">
        <v>182</v>
      </c>
      <c r="B28" s="34" t="s">
        <v>23</v>
      </c>
      <c r="C28" s="48" t="s">
        <v>0</v>
      </c>
      <c r="D28" s="39">
        <f>SUM(D29:D32)</f>
        <v>88250828.840000018</v>
      </c>
      <c r="E28" s="25"/>
      <c r="F28" s="25"/>
    </row>
    <row r="29" spans="1:6" ht="51" x14ac:dyDescent="0.25">
      <c r="A29" s="47">
        <v>182</v>
      </c>
      <c r="B29" s="34" t="s">
        <v>24</v>
      </c>
      <c r="C29" s="41" t="s">
        <v>89</v>
      </c>
      <c r="D29" s="36">
        <v>87583648.609999999</v>
      </c>
      <c r="E29" s="25"/>
      <c r="F29" s="25"/>
    </row>
    <row r="30" spans="1:6" ht="81" customHeight="1" x14ac:dyDescent="0.25">
      <c r="A30" s="47">
        <v>182</v>
      </c>
      <c r="B30" s="34" t="s">
        <v>44</v>
      </c>
      <c r="C30" s="41" t="s">
        <v>45</v>
      </c>
      <c r="D30" s="36">
        <v>35916.400000000001</v>
      </c>
      <c r="E30" s="25"/>
      <c r="F30" s="25"/>
    </row>
    <row r="31" spans="1:6" ht="25.5" x14ac:dyDescent="0.25">
      <c r="A31" s="47">
        <v>182</v>
      </c>
      <c r="B31" s="34" t="s">
        <v>25</v>
      </c>
      <c r="C31" s="41" t="s">
        <v>61</v>
      </c>
      <c r="D31" s="36">
        <v>512905.04</v>
      </c>
      <c r="E31" s="25"/>
      <c r="F31" s="25"/>
    </row>
    <row r="32" spans="1:6" ht="51" x14ac:dyDescent="0.25">
      <c r="A32" s="47">
        <v>182</v>
      </c>
      <c r="B32" s="49" t="s">
        <v>79</v>
      </c>
      <c r="C32" s="41" t="s">
        <v>82</v>
      </c>
      <c r="D32" s="36">
        <v>118358.79</v>
      </c>
      <c r="E32" s="25"/>
      <c r="F32" s="25"/>
    </row>
    <row r="33" spans="1:6" ht="18" customHeight="1" x14ac:dyDescent="0.25">
      <c r="A33" s="44">
        <v>182</v>
      </c>
      <c r="B33" s="50" t="s">
        <v>26</v>
      </c>
      <c r="C33" s="48" t="s">
        <v>2</v>
      </c>
      <c r="D33" s="39">
        <f>SUM(D34:D39)</f>
        <v>7639836.3399999999</v>
      </c>
      <c r="E33" s="25"/>
      <c r="F33" s="25"/>
    </row>
    <row r="34" spans="1:6" ht="26.25" customHeight="1" x14ac:dyDescent="0.25">
      <c r="A34" s="47">
        <v>182</v>
      </c>
      <c r="B34" s="51" t="s">
        <v>112</v>
      </c>
      <c r="C34" s="52" t="s">
        <v>113</v>
      </c>
      <c r="D34" s="36">
        <v>4297426.07</v>
      </c>
      <c r="E34" s="25"/>
      <c r="F34" s="25"/>
    </row>
    <row r="35" spans="1:6" ht="41.25" customHeight="1" x14ac:dyDescent="0.25">
      <c r="A35" s="47">
        <v>182</v>
      </c>
      <c r="B35" s="51" t="s">
        <v>114</v>
      </c>
      <c r="C35" s="52" t="s">
        <v>115</v>
      </c>
      <c r="D35" s="36">
        <v>1033719.39</v>
      </c>
      <c r="E35" s="25"/>
      <c r="F35" s="25"/>
    </row>
    <row r="36" spans="1:6" ht="26.25" customHeight="1" x14ac:dyDescent="0.25">
      <c r="A36" s="47">
        <v>182</v>
      </c>
      <c r="B36" s="51" t="s">
        <v>36</v>
      </c>
      <c r="C36" s="52" t="s">
        <v>43</v>
      </c>
      <c r="D36" s="36">
        <v>1960358.97</v>
      </c>
      <c r="E36" s="25"/>
      <c r="F36" s="25"/>
    </row>
    <row r="37" spans="1:6" ht="26.25" customHeight="1" x14ac:dyDescent="0.25">
      <c r="A37" s="47">
        <v>182</v>
      </c>
      <c r="B37" s="51" t="s">
        <v>116</v>
      </c>
      <c r="C37" s="52" t="s">
        <v>117</v>
      </c>
      <c r="D37" s="36">
        <v>55.07</v>
      </c>
      <c r="E37" s="25"/>
      <c r="F37" s="25"/>
    </row>
    <row r="38" spans="1:6" ht="26.25" customHeight="1" x14ac:dyDescent="0.25">
      <c r="A38" s="47">
        <v>182</v>
      </c>
      <c r="B38" s="51" t="s">
        <v>118</v>
      </c>
      <c r="C38" s="52" t="s">
        <v>3</v>
      </c>
      <c r="D38" s="36">
        <v>247651.84</v>
      </c>
      <c r="E38" s="25"/>
      <c r="F38" s="25"/>
    </row>
    <row r="39" spans="1:6" ht="26.25" customHeight="1" x14ac:dyDescent="0.25">
      <c r="A39" s="47">
        <v>182</v>
      </c>
      <c r="B39" s="51" t="s">
        <v>119</v>
      </c>
      <c r="C39" s="52" t="s">
        <v>120</v>
      </c>
      <c r="D39" s="36">
        <v>100625</v>
      </c>
      <c r="E39" s="25"/>
      <c r="F39" s="25"/>
    </row>
    <row r="40" spans="1:6" x14ac:dyDescent="0.25">
      <c r="A40" s="44">
        <v>182</v>
      </c>
      <c r="B40" s="53" t="s">
        <v>27</v>
      </c>
      <c r="C40" s="54" t="s">
        <v>34</v>
      </c>
      <c r="D40" s="39">
        <f>D41</f>
        <v>912417.86</v>
      </c>
      <c r="E40" s="25"/>
      <c r="F40" s="25"/>
    </row>
    <row r="41" spans="1:6" ht="45" customHeight="1" x14ac:dyDescent="0.25">
      <c r="A41" s="47">
        <v>182</v>
      </c>
      <c r="B41" s="34" t="s">
        <v>28</v>
      </c>
      <c r="C41" s="55" t="s">
        <v>68</v>
      </c>
      <c r="D41" s="36">
        <v>912417.86</v>
      </c>
      <c r="E41" s="25"/>
      <c r="F41" s="25"/>
    </row>
    <row r="42" spans="1:6" ht="21.75" customHeight="1" x14ac:dyDescent="0.25">
      <c r="A42" s="44">
        <v>182</v>
      </c>
      <c r="B42" s="53" t="s">
        <v>121</v>
      </c>
      <c r="C42" s="48" t="s">
        <v>18</v>
      </c>
      <c r="D42" s="39">
        <f>SUM(D43:D44)</f>
        <v>22971.03</v>
      </c>
      <c r="E42" s="25"/>
      <c r="F42" s="26"/>
    </row>
    <row r="43" spans="1:6" ht="51.75" customHeight="1" x14ac:dyDescent="0.25">
      <c r="A43" s="47">
        <v>182</v>
      </c>
      <c r="B43" s="34" t="s">
        <v>29</v>
      </c>
      <c r="C43" s="41" t="s">
        <v>90</v>
      </c>
      <c r="D43" s="36">
        <v>19921.009999999998</v>
      </c>
      <c r="E43" s="25"/>
      <c r="F43" s="25"/>
    </row>
    <row r="44" spans="1:6" ht="39.75" customHeight="1" x14ac:dyDescent="0.25">
      <c r="A44" s="47">
        <v>182</v>
      </c>
      <c r="B44" s="34" t="s">
        <v>30</v>
      </c>
      <c r="C44" s="41" t="s">
        <v>62</v>
      </c>
      <c r="D44" s="36">
        <v>3050.02</v>
      </c>
      <c r="E44" s="25"/>
      <c r="F44" s="25"/>
    </row>
    <row r="45" spans="1:6" ht="69.75" hidden="1" customHeight="1" x14ac:dyDescent="0.25">
      <c r="A45" s="47">
        <v>182</v>
      </c>
      <c r="B45" s="34" t="s">
        <v>31</v>
      </c>
      <c r="C45" s="41" t="s">
        <v>17</v>
      </c>
      <c r="D45" s="36"/>
      <c r="E45" s="25"/>
      <c r="F45" s="25"/>
    </row>
    <row r="46" spans="1:6" ht="16.5" customHeight="1" x14ac:dyDescent="0.25">
      <c r="A46" s="44">
        <v>188</v>
      </c>
      <c r="B46" s="45"/>
      <c r="C46" s="38" t="s">
        <v>122</v>
      </c>
      <c r="D46" s="39">
        <f>SUM(D47:D51)</f>
        <v>774429.49</v>
      </c>
      <c r="E46" s="25"/>
      <c r="F46" s="25"/>
    </row>
    <row r="47" spans="1:6" ht="45" customHeight="1" x14ac:dyDescent="0.25">
      <c r="A47" s="47">
        <v>188</v>
      </c>
      <c r="B47" s="34" t="s">
        <v>123</v>
      </c>
      <c r="C47" s="41" t="s">
        <v>124</v>
      </c>
      <c r="D47" s="36">
        <v>41000</v>
      </c>
      <c r="E47" s="25"/>
      <c r="F47" s="25"/>
    </row>
    <row r="48" spans="1:6" ht="47.25" customHeight="1" x14ac:dyDescent="0.25">
      <c r="A48" s="47">
        <v>188</v>
      </c>
      <c r="B48" s="34" t="s">
        <v>125</v>
      </c>
      <c r="C48" s="41" t="s">
        <v>126</v>
      </c>
      <c r="D48" s="36">
        <v>3500</v>
      </c>
      <c r="E48" s="25"/>
      <c r="F48" s="25"/>
    </row>
    <row r="49" spans="1:6" ht="35.25" customHeight="1" x14ac:dyDescent="0.25">
      <c r="A49" s="47">
        <v>188</v>
      </c>
      <c r="B49" s="34" t="s">
        <v>127</v>
      </c>
      <c r="C49" s="41" t="s">
        <v>128</v>
      </c>
      <c r="D49" s="36">
        <v>601000</v>
      </c>
      <c r="E49" s="25"/>
      <c r="F49" s="25"/>
    </row>
    <row r="50" spans="1:6" ht="49.5" customHeight="1" x14ac:dyDescent="0.25">
      <c r="A50" s="47">
        <v>188</v>
      </c>
      <c r="B50" s="34" t="s">
        <v>129</v>
      </c>
      <c r="C50" s="41" t="s">
        <v>130</v>
      </c>
      <c r="D50" s="36">
        <v>53850</v>
      </c>
      <c r="E50" s="25"/>
      <c r="F50" s="25"/>
    </row>
    <row r="51" spans="1:6" ht="35.25" customHeight="1" x14ac:dyDescent="0.25">
      <c r="A51" s="47">
        <v>188</v>
      </c>
      <c r="B51" s="34" t="s">
        <v>131</v>
      </c>
      <c r="C51" s="41" t="s">
        <v>16</v>
      </c>
      <c r="D51" s="36">
        <v>75079.490000000005</v>
      </c>
      <c r="E51" s="25"/>
      <c r="F51" s="25"/>
    </row>
    <row r="52" spans="1:6" ht="27" customHeight="1" x14ac:dyDescent="0.25">
      <c r="A52" s="44">
        <v>321</v>
      </c>
      <c r="B52" s="34"/>
      <c r="C52" s="38" t="s">
        <v>132</v>
      </c>
      <c r="D52" s="39">
        <f>D53</f>
        <v>92853.86</v>
      </c>
      <c r="E52" s="25"/>
      <c r="F52" s="25"/>
    </row>
    <row r="53" spans="1:6" ht="19.5" customHeight="1" x14ac:dyDescent="0.25">
      <c r="A53" s="47">
        <v>321</v>
      </c>
      <c r="B53" s="34" t="s">
        <v>32</v>
      </c>
      <c r="C53" s="41" t="s">
        <v>33</v>
      </c>
      <c r="D53" s="36">
        <v>92853.86</v>
      </c>
      <c r="E53" s="25"/>
      <c r="F53" s="25"/>
    </row>
    <row r="54" spans="1:6" ht="19.5" customHeight="1" x14ac:dyDescent="0.25">
      <c r="A54" s="44">
        <v>415</v>
      </c>
      <c r="B54" s="34"/>
      <c r="C54" s="38" t="s">
        <v>148</v>
      </c>
      <c r="D54" s="39">
        <f>D55</f>
        <v>1000</v>
      </c>
      <c r="E54" s="25"/>
      <c r="F54" s="25"/>
    </row>
    <row r="55" spans="1:6" ht="26.25" customHeight="1" x14ac:dyDescent="0.25">
      <c r="A55" s="47">
        <v>415</v>
      </c>
      <c r="B55" s="56" t="s">
        <v>19</v>
      </c>
      <c r="C55" s="41" t="s">
        <v>16</v>
      </c>
      <c r="D55" s="36">
        <v>1000</v>
      </c>
      <c r="E55" s="25"/>
      <c r="F55" s="25"/>
    </row>
    <row r="56" spans="1:6" ht="15" customHeight="1" x14ac:dyDescent="0.25">
      <c r="A56" s="44">
        <v>700</v>
      </c>
      <c r="B56" s="57"/>
      <c r="C56" s="38" t="s">
        <v>15</v>
      </c>
      <c r="D56" s="39">
        <f>SUM(D58:D71)</f>
        <v>5525598.2999999998</v>
      </c>
      <c r="E56" s="25"/>
      <c r="F56" s="25"/>
    </row>
    <row r="57" spans="1:6" ht="15" customHeight="1" x14ac:dyDescent="0.25">
      <c r="A57" s="58">
        <v>700</v>
      </c>
      <c r="B57" s="53" t="s">
        <v>85</v>
      </c>
      <c r="C57" s="59" t="s">
        <v>86</v>
      </c>
      <c r="D57" s="39">
        <f>SUM(D58:D71)</f>
        <v>5525598.2999999998</v>
      </c>
      <c r="E57" s="25"/>
      <c r="F57" s="25"/>
    </row>
    <row r="58" spans="1:6" ht="63.75" customHeight="1" x14ac:dyDescent="0.25">
      <c r="A58" s="47">
        <v>700</v>
      </c>
      <c r="B58" s="49" t="s">
        <v>91</v>
      </c>
      <c r="C58" s="41" t="s">
        <v>92</v>
      </c>
      <c r="D58" s="36">
        <v>1428531.91</v>
      </c>
      <c r="E58" s="25"/>
      <c r="F58" s="25"/>
    </row>
    <row r="59" spans="1:6" ht="54" customHeight="1" x14ac:dyDescent="0.25">
      <c r="A59" s="47">
        <v>700</v>
      </c>
      <c r="B59" s="49" t="s">
        <v>149</v>
      </c>
      <c r="C59" s="41" t="s">
        <v>83</v>
      </c>
      <c r="D59" s="36">
        <v>1487397.22</v>
      </c>
      <c r="E59" s="25"/>
      <c r="F59" s="25"/>
    </row>
    <row r="60" spans="1:6" ht="51" customHeight="1" x14ac:dyDescent="0.25">
      <c r="A60" s="47">
        <v>700</v>
      </c>
      <c r="B60" s="34" t="s">
        <v>63</v>
      </c>
      <c r="C60" s="41" t="s">
        <v>93</v>
      </c>
      <c r="D60" s="36">
        <v>104786.25</v>
      </c>
      <c r="E60" s="25"/>
      <c r="F60" s="25"/>
    </row>
    <row r="61" spans="1:6" ht="31.5" customHeight="1" x14ac:dyDescent="0.25">
      <c r="A61" s="47">
        <v>700</v>
      </c>
      <c r="B61" s="34" t="s">
        <v>64</v>
      </c>
      <c r="C61" s="41" t="s">
        <v>69</v>
      </c>
      <c r="D61" s="36">
        <v>1019973.15</v>
      </c>
      <c r="E61" s="25"/>
      <c r="F61" s="25"/>
    </row>
    <row r="62" spans="1:6" ht="54.75" customHeight="1" x14ac:dyDescent="0.25">
      <c r="A62" s="47">
        <v>700</v>
      </c>
      <c r="B62" s="34" t="s">
        <v>87</v>
      </c>
      <c r="C62" s="41" t="s">
        <v>94</v>
      </c>
      <c r="D62" s="36">
        <v>242000.01</v>
      </c>
      <c r="E62" s="25"/>
      <c r="F62" s="25"/>
    </row>
    <row r="63" spans="1:6" ht="21.75" customHeight="1" x14ac:dyDescent="0.25">
      <c r="A63" s="47">
        <v>700</v>
      </c>
      <c r="B63" s="34" t="s">
        <v>53</v>
      </c>
      <c r="C63" s="60" t="s">
        <v>70</v>
      </c>
      <c r="D63" s="36">
        <v>38486.129999999997</v>
      </c>
      <c r="E63" s="25"/>
      <c r="F63" s="25"/>
    </row>
    <row r="64" spans="1:6" ht="63" customHeight="1" x14ac:dyDescent="0.25">
      <c r="A64" s="47">
        <v>700</v>
      </c>
      <c r="B64" s="61" t="s">
        <v>51</v>
      </c>
      <c r="C64" s="60" t="s">
        <v>52</v>
      </c>
      <c r="D64" s="36">
        <v>422625</v>
      </c>
      <c r="E64" s="25"/>
      <c r="F64" s="25"/>
    </row>
    <row r="65" spans="1:6" ht="39.75" customHeight="1" x14ac:dyDescent="0.25">
      <c r="A65" s="47">
        <v>700</v>
      </c>
      <c r="B65" s="62" t="s">
        <v>96</v>
      </c>
      <c r="C65" s="60" t="s">
        <v>95</v>
      </c>
      <c r="D65" s="36">
        <v>132660.35</v>
      </c>
      <c r="E65" s="25"/>
      <c r="F65" s="25"/>
    </row>
    <row r="66" spans="1:6" ht="42" customHeight="1" x14ac:dyDescent="0.25">
      <c r="A66" s="47">
        <v>700</v>
      </c>
      <c r="B66" s="62" t="s">
        <v>80</v>
      </c>
      <c r="C66" s="60" t="s">
        <v>84</v>
      </c>
      <c r="D66" s="63">
        <v>472279.37</v>
      </c>
      <c r="E66" s="25"/>
      <c r="F66" s="25"/>
    </row>
    <row r="67" spans="1:6" ht="42" customHeight="1" x14ac:dyDescent="0.25">
      <c r="A67" s="47">
        <v>700</v>
      </c>
      <c r="B67" s="62" t="s">
        <v>150</v>
      </c>
      <c r="C67" s="60" t="s">
        <v>151</v>
      </c>
      <c r="D67" s="63">
        <v>57776.49</v>
      </c>
      <c r="E67" s="25"/>
      <c r="F67" s="25"/>
    </row>
    <row r="68" spans="1:6" ht="64.5" customHeight="1" x14ac:dyDescent="0.25">
      <c r="A68" s="47">
        <v>700</v>
      </c>
      <c r="B68" s="62" t="s">
        <v>152</v>
      </c>
      <c r="C68" s="60" t="s">
        <v>153</v>
      </c>
      <c r="D68" s="63">
        <v>94951.46</v>
      </c>
      <c r="E68" s="25"/>
      <c r="F68" s="25"/>
    </row>
    <row r="69" spans="1:6" ht="64.5" customHeight="1" x14ac:dyDescent="0.25">
      <c r="A69" s="47">
        <v>700</v>
      </c>
      <c r="B69" s="62" t="s">
        <v>154</v>
      </c>
      <c r="C69" s="60" t="s">
        <v>155</v>
      </c>
      <c r="D69" s="63">
        <v>9509.5</v>
      </c>
      <c r="E69" s="25"/>
      <c r="F69" s="25"/>
    </row>
    <row r="70" spans="1:6" ht="30.75" customHeight="1" x14ac:dyDescent="0.25">
      <c r="A70" s="47">
        <v>700</v>
      </c>
      <c r="B70" s="34" t="s">
        <v>20</v>
      </c>
      <c r="C70" s="41" t="s">
        <v>16</v>
      </c>
      <c r="D70" s="36">
        <v>13900</v>
      </c>
      <c r="E70" s="25"/>
      <c r="F70" s="25"/>
    </row>
    <row r="71" spans="1:6" ht="30.75" customHeight="1" x14ac:dyDescent="0.25">
      <c r="A71" s="33">
        <v>700</v>
      </c>
      <c r="B71" s="34" t="s">
        <v>88</v>
      </c>
      <c r="C71" s="41" t="s">
        <v>97</v>
      </c>
      <c r="D71" s="36">
        <v>721.46</v>
      </c>
      <c r="E71" s="25"/>
      <c r="F71" s="25"/>
    </row>
    <row r="72" spans="1:6" ht="30.75" customHeight="1" x14ac:dyDescent="0.25">
      <c r="A72" s="58">
        <v>705</v>
      </c>
      <c r="B72" s="34"/>
      <c r="C72" s="48" t="s">
        <v>156</v>
      </c>
      <c r="D72" s="39">
        <f>D73</f>
        <v>5000</v>
      </c>
      <c r="E72" s="25"/>
      <c r="F72" s="25"/>
    </row>
    <row r="73" spans="1:6" ht="30.75" customHeight="1" x14ac:dyDescent="0.25">
      <c r="A73" s="33">
        <v>705</v>
      </c>
      <c r="B73" s="34" t="s">
        <v>19</v>
      </c>
      <c r="C73" s="41" t="s">
        <v>16</v>
      </c>
      <c r="D73" s="36">
        <v>5000</v>
      </c>
      <c r="E73" s="25"/>
      <c r="F73" s="25"/>
    </row>
    <row r="74" spans="1:6" x14ac:dyDescent="0.25">
      <c r="A74" s="58">
        <v>792</v>
      </c>
      <c r="B74" s="45"/>
      <c r="C74" s="38" t="s">
        <v>14</v>
      </c>
      <c r="D74" s="39">
        <f>D75+D77+D81+D83+D89+D98</f>
        <v>139379642.60000002</v>
      </c>
      <c r="E74" s="25"/>
      <c r="F74" s="25"/>
    </row>
    <row r="75" spans="1:6" x14ac:dyDescent="0.25">
      <c r="A75" s="58">
        <v>792</v>
      </c>
      <c r="B75" s="53" t="s">
        <v>85</v>
      </c>
      <c r="C75" s="59" t="s">
        <v>86</v>
      </c>
      <c r="D75" s="39">
        <f>D76</f>
        <v>2863.4</v>
      </c>
      <c r="E75" s="25"/>
      <c r="F75" s="25"/>
    </row>
    <row r="76" spans="1:6" ht="20.25" customHeight="1" x14ac:dyDescent="0.25">
      <c r="A76" s="33">
        <v>792</v>
      </c>
      <c r="B76" s="61" t="s">
        <v>81</v>
      </c>
      <c r="C76" s="41" t="s">
        <v>71</v>
      </c>
      <c r="D76" s="36">
        <v>2863.4</v>
      </c>
      <c r="E76" s="25"/>
      <c r="F76" s="25"/>
    </row>
    <row r="77" spans="1:6" ht="20.25" customHeight="1" x14ac:dyDescent="0.25">
      <c r="A77" s="58">
        <v>792</v>
      </c>
      <c r="B77" s="50"/>
      <c r="C77" s="48" t="s">
        <v>18</v>
      </c>
      <c r="D77" s="39">
        <v>132600</v>
      </c>
      <c r="E77" s="25"/>
      <c r="F77" s="25"/>
    </row>
    <row r="78" spans="1:6" ht="55.5" customHeight="1" x14ac:dyDescent="0.25">
      <c r="A78" s="33">
        <v>792</v>
      </c>
      <c r="B78" s="61" t="s">
        <v>157</v>
      </c>
      <c r="C78" s="41" t="s">
        <v>158</v>
      </c>
      <c r="D78" s="36">
        <v>132600</v>
      </c>
      <c r="E78" s="25"/>
      <c r="F78" s="25"/>
    </row>
    <row r="79" spans="1:6" x14ac:dyDescent="0.25">
      <c r="A79" s="58">
        <v>792</v>
      </c>
      <c r="B79" s="53" t="s">
        <v>21</v>
      </c>
      <c r="C79" s="59" t="s">
        <v>1</v>
      </c>
      <c r="D79" s="39">
        <f>D80</f>
        <v>139244179.20000002</v>
      </c>
      <c r="E79" s="25"/>
      <c r="F79" s="25"/>
    </row>
    <row r="80" spans="1:6" ht="25.5" x14ac:dyDescent="0.25">
      <c r="A80" s="58">
        <v>792</v>
      </c>
      <c r="B80" s="53" t="s">
        <v>22</v>
      </c>
      <c r="C80" s="59" t="s">
        <v>6</v>
      </c>
      <c r="D80" s="39">
        <f>D81+D83+D89+D98</f>
        <v>139244179.20000002</v>
      </c>
      <c r="E80" s="25"/>
      <c r="F80" s="25"/>
    </row>
    <row r="81" spans="1:6" x14ac:dyDescent="0.25">
      <c r="A81" s="58">
        <v>792</v>
      </c>
      <c r="B81" s="53" t="s">
        <v>159</v>
      </c>
      <c r="C81" s="59" t="s">
        <v>98</v>
      </c>
      <c r="D81" s="39">
        <f>SUM(D82:D82)</f>
        <v>302700</v>
      </c>
      <c r="E81" s="25"/>
      <c r="F81" s="25"/>
    </row>
    <row r="82" spans="1:6" ht="24.75" customHeight="1" x14ac:dyDescent="0.25">
      <c r="A82" s="33">
        <v>792</v>
      </c>
      <c r="B82" s="34" t="s">
        <v>160</v>
      </c>
      <c r="C82" s="64" t="s">
        <v>65</v>
      </c>
      <c r="D82" s="36">
        <v>302700</v>
      </c>
      <c r="E82" s="25"/>
      <c r="F82" s="27"/>
    </row>
    <row r="83" spans="1:6" ht="27.75" customHeight="1" x14ac:dyDescent="0.25">
      <c r="A83" s="58">
        <v>792</v>
      </c>
      <c r="B83" s="65" t="s">
        <v>161</v>
      </c>
      <c r="C83" s="59" t="s">
        <v>99</v>
      </c>
      <c r="D83" s="39">
        <f>SUM(D84:D88)</f>
        <v>26993986.899999999</v>
      </c>
      <c r="E83" s="25"/>
      <c r="F83" s="25"/>
    </row>
    <row r="84" spans="1:6" ht="43.5" customHeight="1" x14ac:dyDescent="0.25">
      <c r="A84" s="33">
        <v>792</v>
      </c>
      <c r="B84" s="51" t="s">
        <v>162</v>
      </c>
      <c r="C84" s="66" t="s">
        <v>163</v>
      </c>
      <c r="D84" s="36">
        <v>1754275</v>
      </c>
      <c r="E84" s="25"/>
      <c r="F84" s="25"/>
    </row>
    <row r="85" spans="1:6" ht="43.5" customHeight="1" x14ac:dyDescent="0.25">
      <c r="A85" s="33">
        <v>792</v>
      </c>
      <c r="B85" s="51" t="s">
        <v>164</v>
      </c>
      <c r="C85" s="66" t="s">
        <v>165</v>
      </c>
      <c r="D85" s="36">
        <v>2097930</v>
      </c>
      <c r="E85" s="25"/>
      <c r="F85" s="25"/>
    </row>
    <row r="86" spans="1:6" ht="43.5" customHeight="1" x14ac:dyDescent="0.25">
      <c r="A86" s="33">
        <v>792</v>
      </c>
      <c r="B86" s="67" t="s">
        <v>166</v>
      </c>
      <c r="C86" s="66" t="s">
        <v>167</v>
      </c>
      <c r="D86" s="36">
        <v>1055300</v>
      </c>
      <c r="E86" s="25"/>
      <c r="F86" s="25"/>
    </row>
    <row r="87" spans="1:6" x14ac:dyDescent="0.25">
      <c r="A87" s="33">
        <v>792</v>
      </c>
      <c r="B87" s="67" t="s">
        <v>168</v>
      </c>
      <c r="C87" s="66" t="s">
        <v>100</v>
      </c>
      <c r="D87" s="36">
        <v>215000</v>
      </c>
      <c r="E87" s="25"/>
      <c r="F87" s="25"/>
    </row>
    <row r="88" spans="1:6" x14ac:dyDescent="0.25">
      <c r="A88" s="33">
        <v>792</v>
      </c>
      <c r="B88" s="47" t="s">
        <v>169</v>
      </c>
      <c r="C88" s="64" t="s">
        <v>7</v>
      </c>
      <c r="D88" s="36">
        <v>21871481.899999999</v>
      </c>
      <c r="E88" s="25"/>
      <c r="F88" s="25"/>
    </row>
    <row r="89" spans="1:6" ht="26.25" x14ac:dyDescent="0.25">
      <c r="A89" s="58">
        <v>792</v>
      </c>
      <c r="B89" s="68" t="s">
        <v>170</v>
      </c>
      <c r="C89" s="69" t="s">
        <v>101</v>
      </c>
      <c r="D89" s="39">
        <f>SUM(D90:D97)</f>
        <v>109925492.30000001</v>
      </c>
      <c r="E89" s="25"/>
      <c r="F89" s="25"/>
    </row>
    <row r="90" spans="1:6" ht="30.75" customHeight="1" x14ac:dyDescent="0.25">
      <c r="A90" s="33">
        <v>792</v>
      </c>
      <c r="B90" s="34" t="s">
        <v>171</v>
      </c>
      <c r="C90" s="64" t="s">
        <v>8</v>
      </c>
      <c r="D90" s="36">
        <v>784124.12</v>
      </c>
      <c r="E90" s="25"/>
      <c r="F90" s="25"/>
    </row>
    <row r="91" spans="1:6" ht="27.75" customHeight="1" x14ac:dyDescent="0.25">
      <c r="A91" s="33">
        <v>792</v>
      </c>
      <c r="B91" s="34" t="s">
        <v>173</v>
      </c>
      <c r="C91" s="64" t="s">
        <v>9</v>
      </c>
      <c r="D91" s="36">
        <v>93857959.5</v>
      </c>
      <c r="E91" s="25"/>
      <c r="F91" s="25"/>
    </row>
    <row r="92" spans="1:6" ht="40.5" customHeight="1" x14ac:dyDescent="0.25">
      <c r="A92" s="33">
        <v>792</v>
      </c>
      <c r="B92" s="34" t="s">
        <v>174</v>
      </c>
      <c r="C92" s="64" t="s">
        <v>102</v>
      </c>
      <c r="D92" s="36">
        <v>5710013.3899999997</v>
      </c>
      <c r="E92" s="25"/>
      <c r="F92" s="25"/>
    </row>
    <row r="93" spans="1:6" ht="57" customHeight="1" x14ac:dyDescent="0.25">
      <c r="A93" s="33">
        <v>792</v>
      </c>
      <c r="B93" s="34" t="s">
        <v>175</v>
      </c>
      <c r="C93" s="64" t="s">
        <v>103</v>
      </c>
      <c r="D93" s="36">
        <v>414715.29</v>
      </c>
      <c r="E93" s="25"/>
      <c r="F93" s="25"/>
    </row>
    <row r="94" spans="1:6" ht="39" customHeight="1" x14ac:dyDescent="0.25">
      <c r="A94" s="33">
        <v>792</v>
      </c>
      <c r="B94" s="34" t="s">
        <v>172</v>
      </c>
      <c r="C94" s="66" t="s">
        <v>72</v>
      </c>
      <c r="D94" s="36">
        <v>7650000</v>
      </c>
      <c r="E94" s="25"/>
      <c r="F94" s="25"/>
    </row>
    <row r="95" spans="1:6" ht="30" customHeight="1" x14ac:dyDescent="0.25">
      <c r="A95" s="33">
        <v>792</v>
      </c>
      <c r="B95" s="34" t="s">
        <v>176</v>
      </c>
      <c r="C95" s="41" t="s">
        <v>104</v>
      </c>
      <c r="D95" s="36">
        <v>238600</v>
      </c>
      <c r="E95" s="25"/>
      <c r="F95" s="25"/>
    </row>
    <row r="96" spans="1:6" ht="48" customHeight="1" x14ac:dyDescent="0.25">
      <c r="A96" s="33">
        <v>792</v>
      </c>
      <c r="B96" s="34" t="s">
        <v>177</v>
      </c>
      <c r="C96" s="41" t="s">
        <v>133</v>
      </c>
      <c r="D96" s="36">
        <v>11280</v>
      </c>
      <c r="E96" s="25"/>
      <c r="F96" s="25"/>
    </row>
    <row r="97" spans="1:6" ht="48" customHeight="1" x14ac:dyDescent="0.25">
      <c r="A97" s="33">
        <v>792</v>
      </c>
      <c r="B97" s="34" t="s">
        <v>178</v>
      </c>
      <c r="C97" s="41" t="s">
        <v>134</v>
      </c>
      <c r="D97" s="36">
        <v>1258800</v>
      </c>
      <c r="E97" s="25"/>
      <c r="F97" s="25"/>
    </row>
    <row r="98" spans="1:6" ht="25.5" customHeight="1" x14ac:dyDescent="0.25">
      <c r="A98" s="58">
        <v>792</v>
      </c>
      <c r="B98" s="53" t="s">
        <v>179</v>
      </c>
      <c r="C98" s="59" t="s">
        <v>10</v>
      </c>
      <c r="D98" s="39">
        <f>SUM(D99:D100)</f>
        <v>2022000</v>
      </c>
      <c r="E98" s="25"/>
      <c r="F98" s="25"/>
    </row>
    <row r="99" spans="1:6" ht="39" customHeight="1" x14ac:dyDescent="0.25">
      <c r="A99" s="33">
        <v>792</v>
      </c>
      <c r="B99" s="34" t="s">
        <v>180</v>
      </c>
      <c r="C99" s="64" t="s">
        <v>35</v>
      </c>
      <c r="D99" s="36">
        <v>501100</v>
      </c>
      <c r="E99" s="25"/>
      <c r="F99" s="25"/>
    </row>
    <row r="100" spans="1:6" ht="30" customHeight="1" x14ac:dyDescent="0.25">
      <c r="A100" s="33">
        <v>792</v>
      </c>
      <c r="B100" s="34" t="s">
        <v>181</v>
      </c>
      <c r="C100" s="64" t="s">
        <v>54</v>
      </c>
      <c r="D100" s="36">
        <v>1520900</v>
      </c>
      <c r="E100" s="25"/>
      <c r="F100" s="25"/>
    </row>
    <row r="101" spans="1:6" ht="27.75" customHeight="1" x14ac:dyDescent="0.25">
      <c r="A101" s="58">
        <v>846</v>
      </c>
      <c r="B101" s="34"/>
      <c r="C101" s="70" t="s">
        <v>135</v>
      </c>
      <c r="D101" s="39">
        <f>SUM(D102:D103)</f>
        <v>92147.21</v>
      </c>
      <c r="E101" s="25"/>
      <c r="F101" s="25"/>
    </row>
    <row r="102" spans="1:6" ht="27.75" customHeight="1" x14ac:dyDescent="0.25">
      <c r="A102" s="33">
        <v>846</v>
      </c>
      <c r="B102" s="34" t="s">
        <v>136</v>
      </c>
      <c r="C102" s="71" t="s">
        <v>137</v>
      </c>
      <c r="D102" s="36">
        <v>65530.080000000002</v>
      </c>
      <c r="E102" s="25"/>
      <c r="F102" s="25"/>
    </row>
    <row r="103" spans="1:6" ht="39" customHeight="1" x14ac:dyDescent="0.25">
      <c r="A103" s="33">
        <v>846</v>
      </c>
      <c r="B103" s="34" t="s">
        <v>129</v>
      </c>
      <c r="C103" s="71" t="s">
        <v>138</v>
      </c>
      <c r="D103" s="36">
        <v>26617.13</v>
      </c>
      <c r="E103" s="25"/>
      <c r="F103" s="25"/>
    </row>
    <row r="104" spans="1:6" ht="17.25" customHeight="1" x14ac:dyDescent="0.25">
      <c r="A104" s="72">
        <v>878</v>
      </c>
      <c r="B104" s="73"/>
      <c r="C104" s="70" t="s">
        <v>139</v>
      </c>
      <c r="D104" s="39">
        <f>D105</f>
        <v>280000</v>
      </c>
      <c r="E104" s="25"/>
      <c r="F104" s="25"/>
    </row>
    <row r="105" spans="1:6" ht="25.5" x14ac:dyDescent="0.25">
      <c r="A105" s="33">
        <v>878</v>
      </c>
      <c r="B105" s="34" t="s">
        <v>19</v>
      </c>
      <c r="C105" s="41" t="s">
        <v>16</v>
      </c>
      <c r="D105" s="36">
        <v>280000</v>
      </c>
      <c r="E105" s="25"/>
      <c r="F105" s="25"/>
    </row>
    <row r="106" spans="1:6" x14ac:dyDescent="0.25">
      <c r="A106" s="72">
        <v>887</v>
      </c>
      <c r="B106" s="73"/>
      <c r="C106" s="70" t="s">
        <v>140</v>
      </c>
      <c r="D106" s="39">
        <f>D107</f>
        <v>23336</v>
      </c>
      <c r="E106" s="25"/>
      <c r="F106" s="25"/>
    </row>
    <row r="107" spans="1:6" ht="51" customHeight="1" x14ac:dyDescent="0.25">
      <c r="A107" s="33">
        <v>887</v>
      </c>
      <c r="B107" s="34" t="s">
        <v>19</v>
      </c>
      <c r="C107" s="41" t="s">
        <v>106</v>
      </c>
      <c r="D107" s="36">
        <v>23336</v>
      </c>
      <c r="E107" s="25"/>
      <c r="F107" s="25"/>
    </row>
    <row r="108" spans="1:6" ht="30.75" customHeight="1" x14ac:dyDescent="0.25">
      <c r="A108" s="58">
        <v>912</v>
      </c>
      <c r="B108" s="53"/>
      <c r="C108" s="38" t="s">
        <v>182</v>
      </c>
      <c r="D108" s="39">
        <f>D109</f>
        <v>95000</v>
      </c>
      <c r="E108" s="25"/>
      <c r="F108" s="25"/>
    </row>
    <row r="109" spans="1:6" ht="51" customHeight="1" x14ac:dyDescent="0.25">
      <c r="A109" s="33">
        <v>912</v>
      </c>
      <c r="B109" s="34" t="s">
        <v>105</v>
      </c>
      <c r="C109" s="41" t="s">
        <v>106</v>
      </c>
      <c r="D109" s="36">
        <v>95000</v>
      </c>
      <c r="E109" s="25"/>
      <c r="F109" s="25"/>
    </row>
    <row r="110" spans="1:6" x14ac:dyDescent="0.25">
      <c r="A110" s="25"/>
      <c r="B110" s="61"/>
      <c r="C110" s="59" t="s">
        <v>78</v>
      </c>
      <c r="D110" s="74">
        <f>D14+D18+D23+D25+D27+D46+D52+D54+D56+D72+D74+D101+D104+D106+D108</f>
        <v>245367147.20000005</v>
      </c>
      <c r="E110" s="25"/>
      <c r="F110" s="25"/>
    </row>
    <row r="111" spans="1:6" x14ac:dyDescent="0.25">
      <c r="A111" s="25"/>
      <c r="B111" s="28"/>
      <c r="C111" s="29"/>
      <c r="D111" s="25"/>
      <c r="E111" s="25"/>
      <c r="F111" s="25"/>
    </row>
    <row r="112" spans="1:6" x14ac:dyDescent="0.25">
      <c r="B112" s="28"/>
    </row>
  </sheetData>
  <mergeCells count="9">
    <mergeCell ref="A11:B11"/>
    <mergeCell ref="A12:A13"/>
    <mergeCell ref="B12:B13"/>
    <mergeCell ref="C1:D1"/>
    <mergeCell ref="C2:D2"/>
    <mergeCell ref="C3:D3"/>
    <mergeCell ref="C4:D4"/>
    <mergeCell ref="C5:D5"/>
    <mergeCell ref="C6:D6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37</v>
      </c>
      <c r="C1" s="3"/>
      <c r="D1" s="8"/>
      <c r="E1" s="8"/>
    </row>
    <row r="2" spans="2:5" x14ac:dyDescent="0.2">
      <c r="B2" s="2" t="s">
        <v>38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39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40</v>
      </c>
      <c r="C6" s="3"/>
      <c r="D6" s="8"/>
      <c r="E6" s="10" t="s">
        <v>41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42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User</cp:lastModifiedBy>
  <cp:lastPrinted>2020-03-31T05:58:40Z</cp:lastPrinted>
  <dcterms:created xsi:type="dcterms:W3CDTF">2004-11-02T15:07:06Z</dcterms:created>
  <dcterms:modified xsi:type="dcterms:W3CDTF">2020-03-31T06:00:03Z</dcterms:modified>
</cp:coreProperties>
</file>