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480" yWindow="120" windowWidth="11355" windowHeight="870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calcPr calcId="144525"/>
</workbook>
</file>

<file path=xl/calcChain.xml><?xml version="1.0" encoding="utf-8"?>
<calcChain xmlns="http://schemas.openxmlformats.org/spreadsheetml/2006/main">
  <c r="D80" i="1"/>
  <c r="D83"/>
  <c r="D121"/>
  <c r="D28"/>
  <c r="D14"/>
  <c r="D98" l="1"/>
  <c r="D86"/>
  <c r="D85" s="1"/>
  <c r="D76"/>
  <c r="D74"/>
  <c r="D61"/>
  <c r="D31"/>
  <c r="D117"/>
  <c r="D110"/>
  <c r="D56"/>
  <c r="D49"/>
  <c r="D45"/>
  <c r="D42"/>
  <c r="D35"/>
  <c r="D26"/>
  <c r="D21"/>
  <c r="D19" l="1"/>
  <c r="D115" l="1"/>
  <c r="D96" l="1"/>
  <c r="D89" s="1"/>
  <c r="D84" s="1"/>
  <c r="D40"/>
  <c r="D59"/>
  <c r="D30" l="1"/>
  <c r="D123" l="1"/>
</calcChain>
</file>

<file path=xl/sharedStrings.xml><?xml version="1.0" encoding="utf-8"?>
<sst xmlns="http://schemas.openxmlformats.org/spreadsheetml/2006/main" count="238" uniqueCount="211">
  <si>
    <t>Налог на доходы физических лиц</t>
  </si>
  <si>
    <t>Дотации от других бюджетов бюджетной системы Российской Федерации</t>
  </si>
  <si>
    <t>Безвозмездные поступления</t>
  </si>
  <si>
    <t>Налоги на совокупный доход</t>
  </si>
  <si>
    <t>Единый сельскохозяйственный налог</t>
  </si>
  <si>
    <t>Прочие субсидии</t>
  </si>
  <si>
    <t>Приложение 1</t>
  </si>
  <si>
    <t>муниципального района</t>
  </si>
  <si>
    <t>Безвозмездные поступления от других бюджетов бюджетной системы Российской Федерации</t>
  </si>
  <si>
    <t>Прочие субвенции бюджетам муниципальных районов</t>
  </si>
  <si>
    <t>Прочие субсидии бюджетам муниципальных районов</t>
  </si>
  <si>
    <t>Дотации  на выравнивание бюджетной обеспеченности</t>
  </si>
  <si>
    <t>Дотации бюджетам муниципальных районов на поддержку мер по обеспечению сбалансированности бюджетов</t>
  </si>
  <si>
    <t>Субсидии бюджетам субъектов Российской Федерации и муниципальных образований (межбюджетные субсидии)</t>
  </si>
  <si>
    <t>2 02 02999 00 0000 151</t>
  </si>
  <si>
    <t>Субвенции бюджетам субъектов Российской Федерации и муниципальных образований</t>
  </si>
  <si>
    <t xml:space="preserve">Субвенции бюджетам муниципальныхрайонов на обеспечение мер социальной поддержки реабилитированных лиц и лиц, признанных пострадавшими от политических репрессий </t>
  </si>
  <si>
    <t>Субвенции бюджетам  муниципальных районов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</si>
  <si>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ежемесячное денежное вознаграждение за классное руководство</t>
  </si>
  <si>
    <t>2 02 03024 05 0000 151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</si>
  <si>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</si>
  <si>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</si>
  <si>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Иные межбюджетные трнсферты</t>
  </si>
  <si>
    <t>Прочие безвозмездные поступления в бюджеты муниципальных районов</t>
  </si>
  <si>
    <t>к решению Думы Шимского</t>
  </si>
  <si>
    <t xml:space="preserve">" Об исполнении бюджета  </t>
  </si>
  <si>
    <t>048</t>
  </si>
  <si>
    <t>076</t>
  </si>
  <si>
    <t>Комитет финансов Администрации Шимского муниципального района</t>
  </si>
  <si>
    <t>Администрация Шимского муниципального района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</si>
  <si>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</si>
  <si>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Проценты, полученные от предоставления бюджетных кредитов внутри страны за счет средств бюджетов муниципальных районов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</si>
  <si>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</si>
  <si>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Штрафы, санкции, возмещение ущерба</t>
  </si>
  <si>
    <t>1 16 25030 01 0000 140</t>
  </si>
  <si>
    <t>1 16 90050 05 0000 140</t>
  </si>
  <si>
    <t xml:space="preserve"> 1 16 25030 01 0000 140</t>
  </si>
  <si>
    <t xml:space="preserve"> 1 16 90050 05 0000 140</t>
  </si>
  <si>
    <t xml:space="preserve"> 1 11 03050 05 0000 120</t>
  </si>
  <si>
    <t xml:space="preserve"> 2 00 00000 00 0000 000</t>
  </si>
  <si>
    <t xml:space="preserve"> 2 02 00000 00 0000 000</t>
  </si>
  <si>
    <t xml:space="preserve"> 2 02 01000 00 0000 151</t>
  </si>
  <si>
    <t xml:space="preserve"> 2 02 01001 00 0000 151</t>
  </si>
  <si>
    <t xml:space="preserve"> 2 02 01001 05 0000 151</t>
  </si>
  <si>
    <t xml:space="preserve"> 2 02 01003 05 0000 151</t>
  </si>
  <si>
    <t xml:space="preserve"> 2 02 02000 00 0000 151</t>
  </si>
  <si>
    <t xml:space="preserve"> 2 02 02999 05 0000 151</t>
  </si>
  <si>
    <t xml:space="preserve"> 2 02 03000 00 0000 151</t>
  </si>
  <si>
    <t xml:space="preserve"> 2 02 03001 05 0000 151</t>
  </si>
  <si>
    <t xml:space="preserve"> 2 02 03013 05 0000 151</t>
  </si>
  <si>
    <t xml:space="preserve"> 2 02 03015 05 0000 151</t>
  </si>
  <si>
    <t xml:space="preserve"> 2 02 03021 05 0000 151</t>
  </si>
  <si>
    <t xml:space="preserve"> 2 02 03027 05 0000 151</t>
  </si>
  <si>
    <t xml:space="preserve"> 2 02 03029 00 0000 151</t>
  </si>
  <si>
    <t xml:space="preserve"> 2 02 03029 05 0000 151</t>
  </si>
  <si>
    <t xml:space="preserve"> 2 02 03999 05 0000 151</t>
  </si>
  <si>
    <t xml:space="preserve"> 2 02 04000 00 0000 151</t>
  </si>
  <si>
    <t xml:space="preserve"> 2 02 04014 05 0000 151</t>
  </si>
  <si>
    <t>1 01 02000 01 0000 110</t>
  </si>
  <si>
    <t>1 01 02010 01 0000 110</t>
  </si>
  <si>
    <t>1 01 02030 01 0000 110</t>
  </si>
  <si>
    <t xml:space="preserve"> 1 05 00000 00 0000 000</t>
  </si>
  <si>
    <t xml:space="preserve"> 1 08 00000 00 0000 000</t>
  </si>
  <si>
    <t xml:space="preserve"> 1 08 03010 01 0000 110</t>
  </si>
  <si>
    <t xml:space="preserve"> 1 09 00000 00 0000 000</t>
  </si>
  <si>
    <t xml:space="preserve"> 1 16 03010 01 0000 140 </t>
  </si>
  <si>
    <t xml:space="preserve"> 1 16 03030 01 0000 140 </t>
  </si>
  <si>
    <t xml:space="preserve"> 1 16 06000 01 0000 140 </t>
  </si>
  <si>
    <t xml:space="preserve"> 1 16 00000 00 0000 140 </t>
  </si>
  <si>
    <t>1 11 05035 05 0000 120</t>
  </si>
  <si>
    <t>1 16 25060 01 0000 140</t>
  </si>
  <si>
    <t>Комитет по социальной защите населения Администрации Шимского муниципального района</t>
  </si>
  <si>
    <t>Денежные взыскания (штрафы) за нарушение земельного законодательства</t>
  </si>
  <si>
    <t>Управление Гостехнадзора Новгородской области</t>
  </si>
  <si>
    <t>Государственная пошлина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</si>
  <si>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</si>
  <si>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Межбюджетные трасферты,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</si>
  <si>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2 02 03007 05 0000 151</t>
  </si>
  <si>
    <t>1 05 02010 02 0000 110</t>
  </si>
  <si>
    <t xml:space="preserve"> 1 05 02020 02 0000 110</t>
  </si>
  <si>
    <t xml:space="preserve"> 1 05 03010 01 0000 110</t>
  </si>
  <si>
    <t>1 17 01050 05 0000 180</t>
  </si>
  <si>
    <t>2 02 02009 05 0000 151</t>
  </si>
  <si>
    <t>Отчет о совместимости для Приложение 1.xls</t>
  </si>
  <si>
    <t>Дата отчета: 19.04.2012 17:27</t>
  </si>
  <si>
    <t>Некоторые свойства данной книги не поддерживаются более ранними версиями Excel. Сохранение книги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</si>
  <si>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</si>
  <si>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</si>
  <si>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</si>
  <si>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Возврат остатков субсидий, субвенций и иных межбюджетных трансфертов,имеющих целевое назначение, прошлых лет из бюджетов муниципальных районов</t>
  </si>
  <si>
    <t>Невыясненные поступления, зачисляемые в бюджеты муниципальных районов</t>
  </si>
  <si>
    <t>Единый налог на вмененный доход для отдельных видов деятельности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</si>
  <si>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</si>
  <si>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</si>
  <si>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</si>
  <si>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2 02 02051 05 0000 151</t>
  </si>
  <si>
    <t>Субсидии бюджетов муниципальных районов на реализацию федеральных целевых программ</t>
  </si>
  <si>
    <t>Субвенции бюджетам муниципальных районов на составление (изменение) списков кандидатов в присяжные заседатели федеральных судей общей юрисдикции в Российской Федерации</t>
  </si>
  <si>
    <t xml:space="preserve"> 2 02 04041 05 0000 151</t>
  </si>
  <si>
    <t>Межбюджетные трансферты, передаваемые бюджетам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</si>
  <si>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2 19 00000 00 0000 000</t>
  </si>
  <si>
    <t xml:space="preserve"> 1 12 01010 01 0000 120</t>
  </si>
  <si>
    <t>Плата за выбросы загрязняющих веществ в атмосферный воздух стационарными объектами</t>
  </si>
  <si>
    <t xml:space="preserve"> 1 12 01020 01 0000 120</t>
  </si>
  <si>
    <t>Плата за выбросы загрязняющих веществ в атмосферный воздух передвижными объектами</t>
  </si>
  <si>
    <t xml:space="preserve"> 1 12 01030 01 0000 120</t>
  </si>
  <si>
    <t>Плата за сбросы загрязняющих веществ в водные объекты</t>
  </si>
  <si>
    <t xml:space="preserve"> 1 12 01040 01 0000 120</t>
  </si>
  <si>
    <t>Плата за размещение отходов производства и потребления</t>
  </si>
  <si>
    <t xml:space="preserve"> 1 16 43000 01 0000 140 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</si>
  <si>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Россиской Федерации об административных правонарушениях</t>
  </si>
  <si>
    <t xml:space="preserve"> 1 11 05013 10 0000 120</t>
  </si>
  <si>
    <t xml:space="preserve"> 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</si>
  <si>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</si>
  <si>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1 14 06013 10 0000 430</t>
  </si>
  <si>
    <t>1 13 02995 05 0000 130</t>
  </si>
  <si>
    <t>Денежные взыскания (штрафы) за нарушение законодательства Российской Федерации об охране ииспользовании животного мира</t>
  </si>
  <si>
    <t>Прочие доходы от компенсации затрах бюджетов муниципальных районов</t>
  </si>
  <si>
    <t xml:space="preserve"> 1 05 04020 02 0000 110</t>
  </si>
  <si>
    <t>Налог, взимаемый в связи с применением патентной системы налогооблажения, зачисляемый в бюджеты муниципальных районов</t>
  </si>
  <si>
    <t xml:space="preserve"> 1 09 07033 05 0000 110</t>
  </si>
  <si>
    <t xml:space="preserve"> 1 16 30030 01 0000 140 </t>
  </si>
  <si>
    <t>Прочие денежные взыскания (штрафы) за правонарушения в области дорожного движения</t>
  </si>
  <si>
    <t>Комитет образования Администрации Шимского муниципального района</t>
  </si>
  <si>
    <t xml:space="preserve"> 2 02 04052 05 0000 151</t>
  </si>
  <si>
    <t xml:space="preserve"> 2 02 04999 05 0000 151</t>
  </si>
  <si>
    <t>Прочие межбюджетные трансферты, передаваемые бюджетам муниципальных районов</t>
  </si>
  <si>
    <t>Межбюджетные трансферты, передаваемые бюджетам муниципальных районов на государственную поддержку муниципальных учреждений культуры, находящихся на территориях сельских поселений</t>
  </si>
  <si>
    <t>2 19 05000 05 0000 151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</si>
  <si>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125,126,128,129,1291,132,133,134,135,1351 Налогового кодекса Российской Федерации</t>
  </si>
  <si>
    <t>Кассовое исполнение</t>
  </si>
  <si>
    <t>Наименование показателя</t>
  </si>
  <si>
    <t>за 2014 год"</t>
  </si>
  <si>
    <t>Доходы бюджета муниципального района за 2014 год по кодам классификации доходов бюджетов</t>
  </si>
  <si>
    <t>Федеральное агентство по рыболовству</t>
  </si>
  <si>
    <t>Денежные взыскания(штрафы) за нарушение законодательства Российской Федерации об охране и использовании животного мира</t>
  </si>
  <si>
    <t>100</t>
  </si>
  <si>
    <t>Федеральное казначейство</t>
  </si>
  <si>
    <t xml:space="preserve">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</si>
  <si>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</si>
  <si>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1 03 02240 01 0000 110</t>
  </si>
  <si>
    <t>Доходы от уплаты акцизов на моторные масла для дизельных и (или) карбюраторных(инжекторных)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</si>
  <si>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1 03 02250 01 0000 110</t>
  </si>
  <si>
    <t xml:space="preserve"> 1 03 02260 01 0000 110</t>
  </si>
  <si>
    <t>161</t>
  </si>
  <si>
    <t>Федеральная антимонопольная служба</t>
  </si>
  <si>
    <t xml:space="preserve"> 1 16 33050 05 0000 140</t>
  </si>
  <si>
    <t>Налог на доходы физических с доходов, источником которых янляется налоговый агент, за исключение доходов, в отношении которых исчисление и уплата налога осуществляются в соответствии со статьями 227,2271 и 228 Налогового Кодекса Российской Федерации</t>
  </si>
  <si>
    <t>Налог на доходы физических лиц с доходов, полученных физическими лицами, в соответствии со статьей 228 Налогового Кодекса Российской Федерации</t>
  </si>
  <si>
    <t xml:space="preserve"> 1 09 04053 05 0000 110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</si>
  <si>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</si>
  <si>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1 16 08020 01 0000 140 </t>
  </si>
  <si>
    <t xml:space="preserve"> 1 16 28000 01 0000 140 </t>
  </si>
  <si>
    <t xml:space="preserve"> 1 16 30014 01 0000 140 </t>
  </si>
  <si>
    <t>1 16 43000 01 0000 140</t>
  </si>
  <si>
    <t>Доходы, получаемые в виде арендной платы за земельные 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</si>
  <si>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1 11 05025 05 0000 120</t>
  </si>
  <si>
    <t>1 11 05075 05 0000 120</t>
  </si>
  <si>
    <t xml:space="preserve"> 1 14 06025 05 0000 430</t>
  </si>
  <si>
    <t xml:space="preserve"> 2 07 05030 05 0000 180</t>
  </si>
  <si>
    <t xml:space="preserve"> 218 05020 05 0000 180</t>
  </si>
  <si>
    <t xml:space="preserve"> 1 13 02999 05 0000 130</t>
  </si>
  <si>
    <t>Дотации бюджетам муниципальных районов на выравнивание бюджетной обеспеченности</t>
  </si>
  <si>
    <t>2 02 02077 05 0000 151</t>
  </si>
  <si>
    <t>2 02 02088 05 0004 151</t>
  </si>
  <si>
    <t>2 02 02089 05 0004 151</t>
  </si>
  <si>
    <t>2 02 02216 05 0000 151</t>
  </si>
  <si>
    <t xml:space="preserve">Субвенции бюджетам  муниципальных районов на оплату жилищно-коммунальных услуг отдельным категориям граждан </t>
  </si>
  <si>
    <t>Субвенции бюджетам муниципальных районов на содержание ребенка в семье опекуна и приемной семье, а также вознаграждение причитающееся приемному родителю</t>
  </si>
  <si>
    <t>2 02 03119 05 0000 151</t>
  </si>
  <si>
    <t>-505980,86</t>
  </si>
  <si>
    <t>1 16 25050 01 0000 140</t>
  </si>
  <si>
    <t>Доходы от уплаты акцизов на автомобильный бензин,подлежащие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</si>
  <si>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</si>
  <si>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Денежные взыскания(штрафы)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</si>
  <si>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Единый налог на вмененный доход для отдельных видов деятельности(за налоговые периоды, истекшие до 1 января 2011 года)</t>
  </si>
  <si>
    <t xml:space="preserve">Государственная пошлина по делам, рассматриваемым в судах общей юрисдикции, мировыми судьями( за исключением Верховного Суда Российской Федерации) </t>
  </si>
  <si>
    <t>Задолженность и перерасчеты по отмененным налогам,сборам и иным обязательным платежам</t>
  </si>
  <si>
    <t>Земельный налог (по обязательствам, возникшим до 1 января 2006 года) мобилизуемый на межселенных территориях</t>
  </si>
  <si>
    <t>Целевые сборы  с граждан и предприятий, на содержание милиции, на благоустройство территорий, на нужды образования и другие цели, мобилизуемые на территорях муниципальных районов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</si>
  <si>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</si>
  <si>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Денежные взыскания(штрафы)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</si>
  <si>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Денежные взыскания(штрафы) за нарушение правил перевозки крупногабаритныхи тяжеловесных грузов по автомобильным дорогам общего пользования местного значения муниципальных районов</t>
  </si>
  <si>
    <t>Денежные взыскания(штрафы)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</si>
  <si>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Доходы, получаемые в виде арендной платы, а также средства от продажи права на заключение длговоров аренды за земли, находящиеся в собственности муниципальных районов (за исключением земельных участков мунициципальных и автономных учреждений)</t>
  </si>
  <si>
    <t>Доходы  от  сдачи  в  аренду  имущества, находящегося в оперативном управлении  органов управления муниципальных районов и созданных ими учреждений (за исключением имущества автономных учреждений)</t>
  </si>
  <si>
    <t>Доходы от сдачи в аренду имущества, составляющего казну муниципальных районов (за исключением земельных участков)</t>
  </si>
  <si>
    <t>Прочие доходы от компенсации затрат бюджетов муниципальных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</si>
  <si>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</si>
  <si>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Доходы от продажи земельных участков, находыщихся в собственности муниципальных райнов (за исключениемземельных участков муниципальных бюджетных и автомных учреждений)</t>
  </si>
  <si>
    <t>Денежные взыскания(штрафы) за нарушение законодательства Российской Федерации о размещение заказов на поставки товаров, выполнении работ, оказании услуг для нужд муниципальных районов</t>
  </si>
  <si>
    <t>Доходы бюджетов муниципальных районов от возврата автономными учреждениями остатков субсидий прошлых лет</t>
  </si>
  <si>
    <t>Прочие доходы от компенсации затрат бюджетов муниципальных  районов</t>
  </si>
  <si>
    <t>Субсидии бюджетам муниципальных районов на софинансирование капитальных вложений в объекты муниципальной собственности</t>
  </si>
  <si>
    <t>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</si>
  <si>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</si>
  <si>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районов на осуществление 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</si>
  <si>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Субвенции бюджетам муниципальных районов на предоставление жилых помещений детям-сиротам и детям оставшимся без попечения родителей, лицам из их числа по договорам найма специализированных жилых помещений</t>
  </si>
  <si>
    <t>Денежные взыскания(штрафы)  за нарушение законодательства в области охраны окружающей среды</t>
  </si>
  <si>
    <t>Управление Федеральная службы по надзору в сфере природопользования
(Росприроднадзора) по Новгородской области</t>
  </si>
  <si>
    <t>Федеральное казенное учреждение «Центр Государственной инспекции помаломерным судам Министерства Российской Федерации по делам гражданской обороны, чрезвычайным ситуациям и ликвидации последствий стихийных бедствий по Новгородской области"</t>
  </si>
  <si>
    <t>Федеральная налоговая служба</t>
  </si>
  <si>
    <t>Управлении Министерства внутренних дел России по Новгородской области</t>
  </si>
  <si>
    <t>Управление Федеральной миграционной службы России по Новгородской области</t>
  </si>
  <si>
    <t>Управление Федеральной службы государственной регистрации, кадастра и картографии Новгородской области</t>
  </si>
  <si>
    <t>Департамент природных ресурсов и экологии Новгородской области</t>
  </si>
  <si>
    <t>(в рублях)</t>
  </si>
  <si>
    <t>Код бюджетной классификации</t>
  </si>
  <si>
    <t>администратора поступлений</t>
  </si>
  <si>
    <t>доходов бюджета муниципального района</t>
  </si>
  <si>
    <t>ДОХОДЫ, ВСЕГO: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</si>
</sst>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0.0"/>
    <numFmt numFmtId="165" formatCode="#,##0.00_ ;\-#,##0.00\ "/>
  </numFmts>
  <fonts count="1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Arial Cyr"/>
      <charset val="204"/>
    </font>
    <font>
      <sz val="13"/>
      <name val="Times New Roman"/>
      <family val="1"/>
    </font>
    <font>
      <sz val="10"/>
      <name val="Arial Cyr"/>
      <family val="2"/>
      <charset val="204"/>
    </font>
    <font>
      <b/>
      <sz val="13"/>
      <name val="Arial Cyr"/>
      <charset val="204"/>
    </font>
    <font>
      <b/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7">
    <xf numFmtId="0" fontId="0" fillId="0" borderId="0" xfId="0"/>
    <xf numFmtId="0" fontId="4" fillId="0" borderId="0" xfId="0" applyFont="1" applyFill="1"/>
    <xf numFmtId="43" fontId="8" fillId="0" borderId="0" xfId="0" applyNumberFormat="1" applyFont="1" applyAlignment="1">
      <alignment vertical="top" wrapText="1"/>
    </xf>
    <xf numFmtId="0" fontId="8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43" fontId="0" fillId="0" borderId="0" xfId="0" applyNumberFormat="1" applyAlignment="1">
      <alignment vertical="top" wrapText="1"/>
    </xf>
    <xf numFmtId="43" fontId="0" fillId="0" borderId="5" xfId="0" applyNumberFormat="1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3" fontId="8" fillId="0" borderId="0" xfId="0" applyNumberFormat="1" applyFont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 vertical="justify" shrinkToFi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 vertical="justify" shrinkToFit="1"/>
    </xf>
    <xf numFmtId="0" fontId="2" fillId="0" borderId="0" xfId="0" applyFont="1" applyFill="1" applyAlignment="1">
      <alignment horizontal="center" vertical="justify" shrinkToFit="1"/>
    </xf>
    <xf numFmtId="0" fontId="2" fillId="0" borderId="0" xfId="0" applyFont="1" applyFill="1" applyAlignment="1">
      <alignment horizontal="center" vertical="justify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 shrinkToFit="1"/>
    </xf>
    <xf numFmtId="0" fontId="3" fillId="0" borderId="0" xfId="0" applyFont="1" applyFill="1" applyAlignment="1">
      <alignment horizontal="center"/>
    </xf>
    <xf numFmtId="0" fontId="4" fillId="0" borderId="1" xfId="0" applyFont="1" applyFill="1" applyBorder="1"/>
    <xf numFmtId="0" fontId="4" fillId="0" borderId="0" xfId="0" applyFont="1" applyFill="1" applyAlignment="1">
      <alignment vertical="justify" shrinkToFit="1"/>
    </xf>
    <xf numFmtId="0" fontId="7" fillId="0" borderId="0" xfId="0" applyFont="1" applyFill="1"/>
    <xf numFmtId="0" fontId="9" fillId="0" borderId="4" xfId="0" applyFont="1" applyFill="1" applyBorder="1" applyAlignment="1">
      <alignment horizontal="center" vertical="justify" wrapText="1" shrinkToFit="1"/>
    </xf>
    <xf numFmtId="0" fontId="9" fillId="0" borderId="4" xfId="0" applyFont="1" applyFill="1" applyBorder="1" applyAlignment="1">
      <alignment horizontal="center" vertical="justify" wrapText="1"/>
    </xf>
    <xf numFmtId="0" fontId="9" fillId="0" borderId="2" xfId="0" applyFont="1" applyFill="1" applyBorder="1" applyAlignment="1">
      <alignment horizontal="center" vertical="justify" wrapText="1" shrinkToFit="1"/>
    </xf>
    <xf numFmtId="0" fontId="9" fillId="0" borderId="2" xfId="0" applyFont="1" applyFill="1" applyBorder="1" applyAlignment="1">
      <alignment horizontal="center" vertical="justify" wrapText="1"/>
    </xf>
    <xf numFmtId="0" fontId="9" fillId="0" borderId="3" xfId="0" applyFont="1" applyFill="1" applyBorder="1" applyAlignment="1">
      <alignment horizontal="center" vertical="justify" wrapText="1" shrinkToFit="1"/>
    </xf>
    <xf numFmtId="0" fontId="9" fillId="0" borderId="3" xfId="0" applyFont="1" applyFill="1" applyBorder="1" applyAlignment="1">
      <alignment horizontal="center" vertical="justify" wrapText="1"/>
    </xf>
    <xf numFmtId="0" fontId="6" fillId="0" borderId="0" xfId="0" applyFont="1" applyFill="1" applyAlignment="1">
      <alignment horizontal="right"/>
    </xf>
    <xf numFmtId="0" fontId="4" fillId="0" borderId="0" xfId="0" applyFont="1" applyFill="1" applyBorder="1"/>
    <xf numFmtId="2" fontId="4" fillId="0" borderId="0" xfId="0" applyNumberFormat="1" applyFont="1" applyFill="1" applyBorder="1"/>
    <xf numFmtId="164" fontId="4" fillId="0" borderId="0" xfId="0" applyNumberFormat="1" applyFont="1" applyFill="1" applyBorder="1"/>
    <xf numFmtId="0" fontId="7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vertical="justify" shrinkToFit="1"/>
    </xf>
    <xf numFmtId="0" fontId="10" fillId="0" borderId="0" xfId="0" quotePrefix="1" applyFont="1" applyFill="1" applyBorder="1" applyAlignment="1">
      <alignment horizontal="center" vertical="justify"/>
    </xf>
    <xf numFmtId="2" fontId="10" fillId="0" borderId="0" xfId="0" quotePrefix="1" applyNumberFormat="1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vertical="justify" wrapText="1" shrinkToFit="1"/>
    </xf>
    <xf numFmtId="43" fontId="10" fillId="2" borderId="0" xfId="1" applyFont="1" applyFill="1" applyBorder="1" applyAlignment="1">
      <alignment horizontal="right" wrapText="1"/>
    </xf>
    <xf numFmtId="0" fontId="9" fillId="2" borderId="0" xfId="0" quotePrefix="1" applyFont="1" applyFill="1" applyBorder="1" applyAlignment="1">
      <alignment horizontal="center" vertical="justify"/>
    </xf>
    <xf numFmtId="0" fontId="9" fillId="2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left" vertical="top" wrapText="1" shrinkToFit="1"/>
    </xf>
    <xf numFmtId="43" fontId="9" fillId="2" borderId="0" xfId="1" applyFont="1" applyFill="1" applyBorder="1" applyAlignment="1">
      <alignment horizontal="right" wrapText="1"/>
    </xf>
    <xf numFmtId="49" fontId="10" fillId="2" borderId="0" xfId="0" quotePrefix="1" applyNumberFormat="1" applyFont="1" applyFill="1" applyBorder="1" applyAlignment="1">
      <alignment horizontal="center" vertical="justify"/>
    </xf>
    <xf numFmtId="49" fontId="9" fillId="2" borderId="0" xfId="0" quotePrefix="1" applyNumberFormat="1" applyFont="1" applyFill="1" applyBorder="1" applyAlignment="1">
      <alignment horizontal="center" vertical="justify"/>
    </xf>
    <xf numFmtId="0" fontId="9" fillId="0" borderId="0" xfId="0" applyFont="1" applyFill="1" applyBorder="1" applyAlignment="1">
      <alignment vertical="top" wrapText="1" shrinkToFit="1"/>
    </xf>
    <xf numFmtId="0" fontId="10" fillId="0" borderId="0" xfId="0" applyFont="1" applyFill="1" applyBorder="1" applyAlignment="1">
      <alignment horizontal="center" vertical="top" wrapText="1" shrinkToFit="1"/>
    </xf>
    <xf numFmtId="43" fontId="9" fillId="0" borderId="0" xfId="1" applyFont="1" applyFill="1" applyBorder="1" applyAlignment="1">
      <alignment horizontal="right" wrapText="1"/>
    </xf>
    <xf numFmtId="0" fontId="10" fillId="0" borderId="0" xfId="0" applyFont="1" applyFill="1" applyBorder="1" applyAlignment="1">
      <alignment horizontal="center" wrapText="1" shrinkToFit="1"/>
    </xf>
    <xf numFmtId="43" fontId="10" fillId="0" borderId="0" xfId="1" applyFont="1" applyFill="1" applyBorder="1" applyAlignment="1">
      <alignment horizontal="right" wrapText="1"/>
    </xf>
    <xf numFmtId="0" fontId="10" fillId="2" borderId="0" xfId="0" applyFont="1" applyFill="1" applyBorder="1" applyAlignment="1">
      <alignment horizontal="center" vertical="justify"/>
    </xf>
    <xf numFmtId="0" fontId="10" fillId="2" borderId="0" xfId="0" quotePrefix="1" applyFont="1" applyFill="1" applyBorder="1" applyAlignment="1">
      <alignment horizontal="center" vertical="top" wrapText="1"/>
    </xf>
    <xf numFmtId="0" fontId="9" fillId="2" borderId="0" xfId="0" applyFont="1" applyFill="1" applyBorder="1" applyAlignment="1">
      <alignment horizontal="center" vertical="justify"/>
    </xf>
    <xf numFmtId="0" fontId="10" fillId="0" borderId="0" xfId="0" applyFont="1" applyFill="1" applyBorder="1" applyAlignment="1">
      <alignment vertical="top" wrapText="1" shrinkToFit="1"/>
    </xf>
    <xf numFmtId="0" fontId="10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justify" vertical="top" wrapText="1"/>
    </xf>
    <xf numFmtId="0" fontId="9" fillId="0" borderId="0" xfId="0" applyFont="1" applyFill="1" applyBorder="1" applyAlignment="1">
      <alignment horizontal="justify" vertical="top" wrapText="1" shrinkToFit="1"/>
    </xf>
    <xf numFmtId="0" fontId="9" fillId="0" borderId="0" xfId="0" applyFont="1" applyFill="1" applyBorder="1" applyAlignment="1">
      <alignment horizontal="justify"/>
    </xf>
    <xf numFmtId="0" fontId="10" fillId="2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justify" vertical="top" wrapText="1" shrinkToFit="1"/>
    </xf>
    <xf numFmtId="2" fontId="10" fillId="2" borderId="0" xfId="1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wrapText="1" shrinkToFit="1"/>
    </xf>
    <xf numFmtId="0" fontId="9" fillId="2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vertical="top" wrapText="1"/>
    </xf>
    <xf numFmtId="4" fontId="9" fillId="2" borderId="0" xfId="0" applyNumberFormat="1" applyFont="1" applyFill="1" applyBorder="1" applyAlignment="1">
      <alignment horizontal="right" wrapText="1"/>
    </xf>
    <xf numFmtId="0" fontId="10" fillId="2" borderId="0" xfId="0" quotePrefix="1" applyFont="1" applyFill="1" applyBorder="1" applyAlignment="1">
      <alignment horizontal="center" vertical="justify"/>
    </xf>
    <xf numFmtId="0" fontId="10" fillId="0" borderId="0" xfId="0" applyFont="1" applyFill="1" applyBorder="1" applyAlignment="1">
      <alignment vertical="justify" wrapText="1" shrinkToFit="1"/>
    </xf>
    <xf numFmtId="0" fontId="9" fillId="2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vertical="justify" wrapText="1" shrinkToFit="1"/>
    </xf>
    <xf numFmtId="0" fontId="9" fillId="0" borderId="0" xfId="0" applyFont="1" applyFill="1" applyBorder="1" applyAlignment="1">
      <alignment vertical="center" wrapText="1" shrinkToFit="1"/>
    </xf>
    <xf numFmtId="0" fontId="10" fillId="2" borderId="0" xfId="0" applyFont="1" applyFill="1" applyBorder="1" applyAlignment="1">
      <alignment horizontal="center" vertical="top"/>
    </xf>
    <xf numFmtId="2" fontId="10" fillId="2" borderId="0" xfId="1" applyNumberFormat="1" applyFont="1" applyFill="1" applyBorder="1" applyAlignment="1">
      <alignment horizontal="right" wrapText="1"/>
    </xf>
    <xf numFmtId="49" fontId="9" fillId="2" borderId="0" xfId="1" applyNumberFormat="1" applyFont="1" applyFill="1" applyBorder="1" applyAlignment="1">
      <alignment horizontal="right" wrapText="1"/>
    </xf>
    <xf numFmtId="0" fontId="10" fillId="2" borderId="0" xfId="0" applyFont="1" applyFill="1" applyBorder="1" applyAlignment="1">
      <alignment horizontal="center" vertical="justify" wrapText="1" shrinkToFit="1"/>
    </xf>
    <xf numFmtId="0" fontId="10" fillId="2" borderId="0" xfId="0" applyFont="1" applyFill="1" applyBorder="1" applyAlignment="1">
      <alignment vertical="justify" wrapText="1" shrinkToFit="1"/>
    </xf>
    <xf numFmtId="0" fontId="9" fillId="2" borderId="0" xfId="0" applyFont="1" applyFill="1" applyBorder="1"/>
    <xf numFmtId="165" fontId="10" fillId="2" borderId="0" xfId="1" applyNumberFormat="1" applyFont="1" applyFill="1" applyBorder="1"/>
    <xf numFmtId="0" fontId="9" fillId="0" borderId="8" xfId="0" applyFont="1" applyFill="1" applyBorder="1" applyAlignment="1">
      <alignment horizontal="center" vertical="justify"/>
    </xf>
    <xf numFmtId="0" fontId="0" fillId="0" borderId="9" xfId="0" applyBorder="1" applyAlignment="1">
      <alignment horizontal="center"/>
    </xf>
    <xf numFmtId="0" fontId="9" fillId="0" borderId="4" xfId="0" applyFont="1" applyFill="1" applyBorder="1" applyAlignment="1">
      <alignment horizontal="center" vertical="justify"/>
    </xf>
    <xf numFmtId="0" fontId="0" fillId="0" borderId="3" xfId="0" applyBorder="1" applyAlignment="1">
      <alignment horizontal="center" vertical="justify"/>
    </xf>
    <xf numFmtId="0" fontId="9" fillId="0" borderId="4" xfId="0" applyFont="1" applyFill="1" applyBorder="1" applyAlignment="1">
      <alignment horizontal="center" wrapText="1"/>
    </xf>
    <xf numFmtId="0" fontId="0" fillId="0" borderId="3" xfId="0" applyBorder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1533525</xdr:colOff>
      <xdr:row>47</xdr:row>
      <xdr:rowOff>0</xdr:rowOff>
    </xdr:from>
    <xdr:to>
      <xdr:col>2</xdr:col>
      <xdr:colOff>1638300</xdr:colOff>
      <xdr:row>49</xdr:row>
      <xdr:rowOff>18047</xdr:rowOff>
    </xdr:to>
    <xdr:sp macro="" textlink="">
      <xdr:nvSpPr>
        <xdr:cNvPr id="1027" name="Text Box 1"/>
        <xdr:cNvSpPr txBox="1">
          <a:spLocks noChangeArrowheads="1"/>
        </xdr:cNvSpPr>
      </xdr:nvSpPr>
      <xdr:spPr bwMode="auto">
        <a:xfrm>
          <a:off x="4238625" y="2616517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1533525</xdr:colOff>
      <xdr:row>48</xdr:row>
      <xdr:rowOff>0</xdr:rowOff>
    </xdr:from>
    <xdr:to>
      <xdr:col>2</xdr:col>
      <xdr:colOff>1638300</xdr:colOff>
      <xdr:row>50</xdr:row>
      <xdr:rowOff>78205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4238625" y="166116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F125"/>
  <sheetViews>
    <sheetView tabSelected="1" zoomScale="95" zoomScaleNormal="95" zoomScaleSheetLayoutView="100" workbookViewId="0">
      <selection activeCell="C12" sqref="C12"/>
    </sheetView>
  </sheetViews>
  <sheetFormatPr defaultRowHeight="16.5"/>
  <cols>
    <col min="1" max="1" width="7" style="1" customWidth="1"/>
    <col min="2" max="2" width="33.5703125" style="13" customWidth="1"/>
    <col min="3" max="3" width="70.28515625" style="23" customWidth="1"/>
    <col min="4" max="4" width="29.42578125" style="1" customWidth="1"/>
    <col min="5" max="5" width="9.140625" style="1"/>
    <col min="6" max="6" width="28.140625" style="1" customWidth="1"/>
    <col min="7" max="16384" width="9.140625" style="1"/>
  </cols>
  <sheetData>
    <row r="1" spans="1:6" ht="19.5" customHeight="1">
      <c r="D1" s="14" t="s">
        <v>6</v>
      </c>
    </row>
    <row r="2" spans="1:6" ht="16.5" customHeight="1">
      <c r="D2" s="14" t="s">
        <v>24</v>
      </c>
    </row>
    <row r="3" spans="1:6" ht="16.5" customHeight="1">
      <c r="D3" s="14" t="s">
        <v>7</v>
      </c>
    </row>
    <row r="4" spans="1:6" ht="15" customHeight="1">
      <c r="D4" s="14" t="s">
        <v>25</v>
      </c>
    </row>
    <row r="5" spans="1:6" ht="15.75" customHeight="1">
      <c r="D5" s="14" t="s">
        <v>7</v>
      </c>
    </row>
    <row r="6" spans="1:6">
      <c r="B6" s="15"/>
      <c r="D6" s="16" t="s">
        <v>132</v>
      </c>
    </row>
    <row r="7" spans="1:6">
      <c r="B7" s="15"/>
      <c r="C7" s="17"/>
      <c r="D7" s="18"/>
    </row>
    <row r="8" spans="1:6">
      <c r="B8" s="19" t="s">
        <v>133</v>
      </c>
      <c r="C8" s="20"/>
      <c r="D8" s="21"/>
    </row>
    <row r="9" spans="1:6">
      <c r="B9" s="21"/>
      <c r="C9" s="20"/>
      <c r="D9" s="21"/>
    </row>
    <row r="10" spans="1:6">
      <c r="A10" s="22"/>
      <c r="D10" s="31" t="s">
        <v>206</v>
      </c>
    </row>
    <row r="11" spans="1:6" ht="16.5" customHeight="1">
      <c r="A11" s="81" t="s">
        <v>207</v>
      </c>
      <c r="B11" s="82"/>
      <c r="C11" s="25" t="s">
        <v>131</v>
      </c>
      <c r="D11" s="26" t="s">
        <v>130</v>
      </c>
    </row>
    <row r="12" spans="1:6">
      <c r="A12" s="83" t="s">
        <v>208</v>
      </c>
      <c r="B12" s="85" t="s">
        <v>209</v>
      </c>
      <c r="C12" s="27"/>
      <c r="D12" s="28"/>
    </row>
    <row r="13" spans="1:6" ht="47.25" customHeight="1">
      <c r="A13" s="84"/>
      <c r="B13" s="86"/>
      <c r="C13" s="29"/>
      <c r="D13" s="30"/>
    </row>
    <row r="14" spans="1:6" ht="25.5" customHeight="1">
      <c r="A14" s="38" t="s">
        <v>26</v>
      </c>
      <c r="B14" s="39"/>
      <c r="C14" s="40" t="s">
        <v>199</v>
      </c>
      <c r="D14" s="41">
        <f>D15+D16+D17+D18</f>
        <v>385596.3</v>
      </c>
      <c r="E14" s="32"/>
      <c r="F14" s="32"/>
    </row>
    <row r="15" spans="1:6" ht="34.5" customHeight="1">
      <c r="A15" s="42" t="s">
        <v>26</v>
      </c>
      <c r="B15" s="43" t="s">
        <v>101</v>
      </c>
      <c r="C15" s="44" t="s">
        <v>102</v>
      </c>
      <c r="D15" s="45">
        <v>257396.27</v>
      </c>
      <c r="E15" s="32"/>
      <c r="F15" s="32"/>
    </row>
    <row r="16" spans="1:6" ht="34.5" customHeight="1">
      <c r="A16" s="42" t="s">
        <v>26</v>
      </c>
      <c r="B16" s="43" t="s">
        <v>103</v>
      </c>
      <c r="C16" s="44" t="s">
        <v>104</v>
      </c>
      <c r="D16" s="45">
        <v>3286.23</v>
      </c>
      <c r="E16" s="32"/>
      <c r="F16" s="32"/>
    </row>
    <row r="17" spans="1:6" ht="19.5" customHeight="1">
      <c r="A17" s="42" t="s">
        <v>26</v>
      </c>
      <c r="B17" s="43" t="s">
        <v>105</v>
      </c>
      <c r="C17" s="44" t="s">
        <v>106</v>
      </c>
      <c r="D17" s="45">
        <v>23367.56</v>
      </c>
      <c r="E17" s="32"/>
      <c r="F17" s="32"/>
    </row>
    <row r="18" spans="1:6" ht="19.5" customHeight="1">
      <c r="A18" s="42" t="s">
        <v>26</v>
      </c>
      <c r="B18" s="43" t="s">
        <v>107</v>
      </c>
      <c r="C18" s="44" t="s">
        <v>108</v>
      </c>
      <c r="D18" s="45">
        <v>101546.24000000001</v>
      </c>
      <c r="E18" s="32"/>
      <c r="F18" s="32"/>
    </row>
    <row r="19" spans="1:6" ht="21" customHeight="1">
      <c r="A19" s="46" t="s">
        <v>27</v>
      </c>
      <c r="B19" s="43"/>
      <c r="C19" s="40" t="s">
        <v>134</v>
      </c>
      <c r="D19" s="41">
        <f>D20</f>
        <v>7500</v>
      </c>
      <c r="E19" s="32"/>
      <c r="F19" s="32"/>
    </row>
    <row r="20" spans="1:6" ht="32.25" customHeight="1">
      <c r="A20" s="47" t="s">
        <v>27</v>
      </c>
      <c r="B20" s="43" t="s">
        <v>36</v>
      </c>
      <c r="C20" s="48" t="s">
        <v>135</v>
      </c>
      <c r="D20" s="45">
        <v>7500</v>
      </c>
      <c r="E20" s="32"/>
      <c r="F20" s="32"/>
    </row>
    <row r="21" spans="1:6" ht="18.75" customHeight="1">
      <c r="A21" s="46" t="s">
        <v>136</v>
      </c>
      <c r="B21" s="43"/>
      <c r="C21" s="49" t="s">
        <v>137</v>
      </c>
      <c r="D21" s="41">
        <f>D22+D23+D24+D25</f>
        <v>505161.88</v>
      </c>
      <c r="E21" s="32"/>
      <c r="F21" s="32"/>
    </row>
    <row r="22" spans="1:6" ht="54" customHeight="1">
      <c r="A22" s="47" t="s">
        <v>136</v>
      </c>
      <c r="B22" s="43" t="s">
        <v>138</v>
      </c>
      <c r="C22" s="48" t="s">
        <v>139</v>
      </c>
      <c r="D22" s="45">
        <v>190656.63</v>
      </c>
      <c r="E22" s="32"/>
      <c r="F22" s="32"/>
    </row>
    <row r="23" spans="1:6" ht="54" customHeight="1">
      <c r="A23" s="47" t="s">
        <v>136</v>
      </c>
      <c r="B23" s="43" t="s">
        <v>140</v>
      </c>
      <c r="C23" s="48" t="s">
        <v>141</v>
      </c>
      <c r="D23" s="50">
        <v>4294.7700000000004</v>
      </c>
      <c r="E23" s="32"/>
      <c r="F23" s="32"/>
    </row>
    <row r="24" spans="1:6" ht="54" customHeight="1">
      <c r="A24" s="47" t="s">
        <v>136</v>
      </c>
      <c r="B24" s="43" t="s">
        <v>142</v>
      </c>
      <c r="C24" s="48" t="s">
        <v>172</v>
      </c>
      <c r="D24" s="50">
        <v>326616.88</v>
      </c>
      <c r="E24" s="32"/>
      <c r="F24" s="32"/>
    </row>
    <row r="25" spans="1:6" ht="54" customHeight="1">
      <c r="A25" s="47" t="s">
        <v>136</v>
      </c>
      <c r="B25" s="43" t="s">
        <v>143</v>
      </c>
      <c r="C25" s="48" t="s">
        <v>173</v>
      </c>
      <c r="D25" s="50">
        <v>-16406.400000000001</v>
      </c>
      <c r="E25" s="32"/>
      <c r="F25" s="32"/>
    </row>
    <row r="26" spans="1:6" ht="22.5" customHeight="1">
      <c r="A26" s="47" t="s">
        <v>144</v>
      </c>
      <c r="B26" s="43"/>
      <c r="C26" s="51" t="s">
        <v>145</v>
      </c>
      <c r="D26" s="52">
        <f>D27</f>
        <v>6000</v>
      </c>
      <c r="E26" s="32"/>
      <c r="F26" s="32"/>
    </row>
    <row r="27" spans="1:6" ht="42" customHeight="1">
      <c r="A27" s="47" t="s">
        <v>144</v>
      </c>
      <c r="B27" s="43" t="s">
        <v>146</v>
      </c>
      <c r="C27" s="48" t="s">
        <v>174</v>
      </c>
      <c r="D27" s="50">
        <v>6000</v>
      </c>
      <c r="E27" s="32"/>
      <c r="F27" s="32"/>
    </row>
    <row r="28" spans="1:6" ht="53.25" customHeight="1">
      <c r="A28" s="53">
        <v>177</v>
      </c>
      <c r="B28" s="54"/>
      <c r="C28" s="51" t="s">
        <v>200</v>
      </c>
      <c r="D28" s="41">
        <f>D29</f>
        <v>22500</v>
      </c>
      <c r="E28" s="32"/>
      <c r="F28" s="32"/>
    </row>
    <row r="29" spans="1:6" ht="34.5" customHeight="1">
      <c r="A29" s="55">
        <v>177</v>
      </c>
      <c r="B29" s="43" t="s">
        <v>37</v>
      </c>
      <c r="C29" s="48" t="s">
        <v>30</v>
      </c>
      <c r="D29" s="45">
        <v>22500</v>
      </c>
      <c r="E29" s="32"/>
      <c r="F29" s="32"/>
    </row>
    <row r="30" spans="1:6" ht="15.75" customHeight="1">
      <c r="A30" s="53">
        <v>182</v>
      </c>
      <c r="B30" s="54"/>
      <c r="C30" s="49" t="s">
        <v>201</v>
      </c>
      <c r="D30" s="41">
        <f>D31+D35+D40+D42+D45</f>
        <v>65821040.160000004</v>
      </c>
      <c r="E30" s="32"/>
      <c r="F30" s="32"/>
    </row>
    <row r="31" spans="1:6" ht="18" customHeight="1">
      <c r="A31" s="53">
        <v>182</v>
      </c>
      <c r="B31" s="43" t="s">
        <v>58</v>
      </c>
      <c r="C31" s="56" t="s">
        <v>0</v>
      </c>
      <c r="D31" s="41">
        <f>D32+D34+D33</f>
        <v>59696028.850000001</v>
      </c>
      <c r="E31" s="32"/>
      <c r="F31" s="32"/>
    </row>
    <row r="32" spans="1:6" ht="51">
      <c r="A32" s="55">
        <v>182</v>
      </c>
      <c r="B32" s="43" t="s">
        <v>59</v>
      </c>
      <c r="C32" s="48" t="s">
        <v>147</v>
      </c>
      <c r="D32" s="45">
        <v>59017740.640000001</v>
      </c>
      <c r="E32" s="32"/>
      <c r="F32" s="32"/>
    </row>
    <row r="33" spans="1:6" ht="81" customHeight="1">
      <c r="A33" s="55">
        <v>182</v>
      </c>
      <c r="B33" s="43" t="s">
        <v>92</v>
      </c>
      <c r="C33" s="48" t="s">
        <v>93</v>
      </c>
      <c r="D33" s="45">
        <v>236931.68</v>
      </c>
      <c r="E33" s="32"/>
      <c r="F33" s="32"/>
    </row>
    <row r="34" spans="1:6" ht="25.5">
      <c r="A34" s="55">
        <v>182</v>
      </c>
      <c r="B34" s="43" t="s">
        <v>60</v>
      </c>
      <c r="C34" s="48" t="s">
        <v>148</v>
      </c>
      <c r="D34" s="45">
        <v>441356.53</v>
      </c>
      <c r="E34" s="32"/>
      <c r="F34" s="32"/>
    </row>
    <row r="35" spans="1:6" ht="18" customHeight="1">
      <c r="A35" s="53">
        <v>182</v>
      </c>
      <c r="B35" s="57" t="s">
        <v>61</v>
      </c>
      <c r="C35" s="56" t="s">
        <v>3</v>
      </c>
      <c r="D35" s="41">
        <f>D36+D37+D38+D39</f>
        <v>5273836.1900000004</v>
      </c>
      <c r="E35" s="32"/>
      <c r="F35" s="32"/>
    </row>
    <row r="36" spans="1:6" ht="22.5" customHeight="1">
      <c r="A36" s="55">
        <v>182</v>
      </c>
      <c r="B36" s="58" t="s">
        <v>78</v>
      </c>
      <c r="C36" s="59" t="s">
        <v>91</v>
      </c>
      <c r="D36" s="45">
        <v>5060921.46</v>
      </c>
      <c r="E36" s="32"/>
      <c r="F36" s="32"/>
    </row>
    <row r="37" spans="1:6" ht="25.5">
      <c r="A37" s="55">
        <v>182</v>
      </c>
      <c r="B37" s="43" t="s">
        <v>79</v>
      </c>
      <c r="C37" s="48" t="s">
        <v>175</v>
      </c>
      <c r="D37" s="45">
        <v>1364.15</v>
      </c>
      <c r="E37" s="32"/>
      <c r="F37" s="32"/>
    </row>
    <row r="38" spans="1:6">
      <c r="A38" s="55">
        <v>182</v>
      </c>
      <c r="B38" s="43" t="s">
        <v>80</v>
      </c>
      <c r="C38" s="60" t="s">
        <v>4</v>
      </c>
      <c r="D38" s="45">
        <v>122082.58</v>
      </c>
      <c r="E38" s="32"/>
      <c r="F38" s="32"/>
    </row>
    <row r="39" spans="1:6" ht="26.25">
      <c r="A39" s="55">
        <v>182</v>
      </c>
      <c r="B39" s="43" t="s">
        <v>118</v>
      </c>
      <c r="C39" s="61" t="s">
        <v>119</v>
      </c>
      <c r="D39" s="45">
        <v>89468</v>
      </c>
      <c r="E39" s="32"/>
      <c r="F39" s="32"/>
    </row>
    <row r="40" spans="1:6">
      <c r="A40" s="53">
        <v>182</v>
      </c>
      <c r="B40" s="62" t="s">
        <v>62</v>
      </c>
      <c r="C40" s="63" t="s">
        <v>74</v>
      </c>
      <c r="D40" s="41">
        <f>D41</f>
        <v>840353.63</v>
      </c>
      <c r="E40" s="32"/>
      <c r="F40" s="32"/>
    </row>
    <row r="41" spans="1:6" ht="45" customHeight="1">
      <c r="A41" s="55">
        <v>182</v>
      </c>
      <c r="B41" s="43" t="s">
        <v>63</v>
      </c>
      <c r="C41" s="60" t="s">
        <v>176</v>
      </c>
      <c r="D41" s="45">
        <v>840353.63</v>
      </c>
      <c r="E41" s="32"/>
      <c r="F41" s="32"/>
    </row>
    <row r="42" spans="1:6" ht="33" customHeight="1">
      <c r="A42" s="53">
        <v>182</v>
      </c>
      <c r="B42" s="62" t="s">
        <v>64</v>
      </c>
      <c r="C42" s="56" t="s">
        <v>177</v>
      </c>
      <c r="D42" s="64">
        <f>D43+D44</f>
        <v>-183.89</v>
      </c>
      <c r="E42" s="32"/>
      <c r="F42" s="32"/>
    </row>
    <row r="43" spans="1:6" ht="27" customHeight="1">
      <c r="A43" s="55">
        <v>182</v>
      </c>
      <c r="B43" s="43" t="s">
        <v>149</v>
      </c>
      <c r="C43" s="48" t="s">
        <v>178</v>
      </c>
      <c r="D43" s="45">
        <v>-211.51</v>
      </c>
      <c r="E43" s="32"/>
      <c r="F43" s="32"/>
    </row>
    <row r="44" spans="1:6" ht="38.25" customHeight="1">
      <c r="A44" s="55">
        <v>182</v>
      </c>
      <c r="B44" s="43" t="s">
        <v>120</v>
      </c>
      <c r="C44" s="48" t="s">
        <v>179</v>
      </c>
      <c r="D44" s="45">
        <v>27.62</v>
      </c>
      <c r="E44" s="32"/>
      <c r="F44" s="32"/>
    </row>
    <row r="45" spans="1:6" ht="21.75" customHeight="1">
      <c r="A45" s="53">
        <v>182</v>
      </c>
      <c r="B45" s="62" t="s">
        <v>68</v>
      </c>
      <c r="C45" s="56" t="s">
        <v>33</v>
      </c>
      <c r="D45" s="41">
        <f>D46+D47</f>
        <v>11005.380000000001</v>
      </c>
      <c r="E45" s="32"/>
      <c r="F45" s="33"/>
    </row>
    <row r="46" spans="1:6" ht="51.75" customHeight="1">
      <c r="A46" s="55">
        <v>182</v>
      </c>
      <c r="B46" s="43" t="s">
        <v>65</v>
      </c>
      <c r="C46" s="48" t="s">
        <v>129</v>
      </c>
      <c r="D46" s="45">
        <v>6330</v>
      </c>
      <c r="E46" s="32"/>
      <c r="F46" s="32"/>
    </row>
    <row r="47" spans="1:6" ht="39.75" customHeight="1">
      <c r="A47" s="55">
        <v>182</v>
      </c>
      <c r="B47" s="43" t="s">
        <v>66</v>
      </c>
      <c r="C47" s="48" t="s">
        <v>150</v>
      </c>
      <c r="D47" s="45">
        <v>4675.38</v>
      </c>
      <c r="E47" s="32"/>
      <c r="F47" s="32"/>
    </row>
    <row r="48" spans="1:6" ht="69.75" hidden="1" customHeight="1">
      <c r="A48" s="55">
        <v>182</v>
      </c>
      <c r="B48" s="43" t="s">
        <v>67</v>
      </c>
      <c r="C48" s="48" t="s">
        <v>32</v>
      </c>
      <c r="D48" s="45"/>
      <c r="E48" s="32"/>
      <c r="F48" s="32"/>
    </row>
    <row r="49" spans="1:6" ht="16.5" customHeight="1">
      <c r="A49" s="53">
        <v>188</v>
      </c>
      <c r="B49" s="54"/>
      <c r="C49" s="49" t="s">
        <v>202</v>
      </c>
      <c r="D49" s="41">
        <f>D50+D51+D52+D53+D54+D55</f>
        <v>95573.83</v>
      </c>
      <c r="E49" s="32"/>
      <c r="F49" s="32"/>
    </row>
    <row r="50" spans="1:6" ht="30.75" customHeight="1">
      <c r="A50" s="55">
        <v>188</v>
      </c>
      <c r="B50" s="43" t="s">
        <v>151</v>
      </c>
      <c r="C50" s="48" t="s">
        <v>180</v>
      </c>
      <c r="D50" s="45">
        <v>2000</v>
      </c>
      <c r="E50" s="32"/>
      <c r="F50" s="32"/>
    </row>
    <row r="51" spans="1:6" ht="42.75" customHeight="1">
      <c r="A51" s="55">
        <v>188</v>
      </c>
      <c r="B51" s="43" t="s">
        <v>152</v>
      </c>
      <c r="C51" s="48" t="s">
        <v>181</v>
      </c>
      <c r="D51" s="45">
        <v>800</v>
      </c>
      <c r="E51" s="32"/>
      <c r="F51" s="32"/>
    </row>
    <row r="52" spans="1:6" ht="42.75" customHeight="1">
      <c r="A52" s="55">
        <v>188</v>
      </c>
      <c r="B52" s="43" t="s">
        <v>153</v>
      </c>
      <c r="C52" s="48" t="s">
        <v>182</v>
      </c>
      <c r="D52" s="45">
        <v>3000</v>
      </c>
      <c r="E52" s="32"/>
      <c r="F52" s="32"/>
    </row>
    <row r="53" spans="1:6" ht="33.75" customHeight="1">
      <c r="A53" s="55">
        <v>188</v>
      </c>
      <c r="B53" s="43" t="s">
        <v>121</v>
      </c>
      <c r="C53" s="48" t="s">
        <v>122</v>
      </c>
      <c r="D53" s="45">
        <v>2000</v>
      </c>
      <c r="E53" s="32"/>
      <c r="F53" s="32"/>
    </row>
    <row r="54" spans="1:6" ht="47.25" customHeight="1">
      <c r="A54" s="55">
        <v>188</v>
      </c>
      <c r="B54" s="43" t="s">
        <v>109</v>
      </c>
      <c r="C54" s="48" t="s">
        <v>110</v>
      </c>
      <c r="D54" s="45">
        <v>26304.13</v>
      </c>
      <c r="E54" s="32"/>
      <c r="F54" s="32"/>
    </row>
    <row r="55" spans="1:6" ht="35.25" customHeight="1">
      <c r="A55" s="55">
        <v>188</v>
      </c>
      <c r="B55" s="43" t="s">
        <v>35</v>
      </c>
      <c r="C55" s="48" t="s">
        <v>30</v>
      </c>
      <c r="D55" s="45">
        <v>61469.7</v>
      </c>
      <c r="E55" s="32"/>
      <c r="F55" s="32"/>
    </row>
    <row r="56" spans="1:6" ht="29.25" customHeight="1">
      <c r="A56" s="53">
        <v>192</v>
      </c>
      <c r="B56" s="54"/>
      <c r="C56" s="49" t="s">
        <v>203</v>
      </c>
      <c r="D56" s="41">
        <f>D58+D57</f>
        <v>8000</v>
      </c>
      <c r="E56" s="32"/>
      <c r="F56" s="32"/>
    </row>
    <row r="57" spans="1:6" ht="39" customHeight="1">
      <c r="A57" s="55">
        <v>192</v>
      </c>
      <c r="B57" s="43" t="s">
        <v>154</v>
      </c>
      <c r="C57" s="48" t="s">
        <v>183</v>
      </c>
      <c r="D57" s="45">
        <v>4000</v>
      </c>
      <c r="E57" s="32"/>
      <c r="F57" s="32"/>
    </row>
    <row r="58" spans="1:6" ht="31.5" customHeight="1">
      <c r="A58" s="55">
        <v>192</v>
      </c>
      <c r="B58" s="43" t="s">
        <v>35</v>
      </c>
      <c r="C58" s="48" t="s">
        <v>30</v>
      </c>
      <c r="D58" s="45">
        <v>4000</v>
      </c>
      <c r="E58" s="32"/>
      <c r="F58" s="32"/>
    </row>
    <row r="59" spans="1:6" ht="27" customHeight="1">
      <c r="A59" s="53">
        <v>321</v>
      </c>
      <c r="B59" s="43"/>
      <c r="C59" s="49" t="s">
        <v>204</v>
      </c>
      <c r="D59" s="41">
        <f>D60</f>
        <v>2200</v>
      </c>
      <c r="E59" s="32"/>
      <c r="F59" s="32"/>
    </row>
    <row r="60" spans="1:6" ht="19.5" customHeight="1">
      <c r="A60" s="55">
        <v>321</v>
      </c>
      <c r="B60" s="43" t="s">
        <v>70</v>
      </c>
      <c r="C60" s="48" t="s">
        <v>72</v>
      </c>
      <c r="D60" s="45">
        <v>2200</v>
      </c>
      <c r="E60" s="32"/>
      <c r="F60" s="32"/>
    </row>
    <row r="61" spans="1:6" ht="15" customHeight="1">
      <c r="A61" s="53">
        <v>700</v>
      </c>
      <c r="B61" s="54"/>
      <c r="C61" s="49" t="s">
        <v>29</v>
      </c>
      <c r="D61" s="41">
        <f>D62+D63+D64+D65+D66+D67+D68+D69+D70+D71+D72+D73</f>
        <v>21087914.369999997</v>
      </c>
      <c r="E61" s="32"/>
      <c r="F61" s="32"/>
    </row>
    <row r="62" spans="1:6" ht="54" customHeight="1">
      <c r="A62" s="55">
        <v>700</v>
      </c>
      <c r="B62" s="43" t="s">
        <v>111</v>
      </c>
      <c r="C62" s="48" t="s">
        <v>155</v>
      </c>
      <c r="D62" s="45">
        <v>2787339.18</v>
      </c>
      <c r="E62" s="32"/>
      <c r="F62" s="32"/>
    </row>
    <row r="63" spans="1:6" ht="54" customHeight="1">
      <c r="A63" s="55">
        <v>700</v>
      </c>
      <c r="B63" s="43" t="s">
        <v>156</v>
      </c>
      <c r="C63" s="48" t="s">
        <v>184</v>
      </c>
      <c r="D63" s="45">
        <v>32195.37</v>
      </c>
      <c r="E63" s="32"/>
      <c r="F63" s="32"/>
    </row>
    <row r="64" spans="1:6" ht="45.75" customHeight="1">
      <c r="A64" s="55">
        <v>700</v>
      </c>
      <c r="B64" s="43" t="s">
        <v>69</v>
      </c>
      <c r="C64" s="65" t="s">
        <v>185</v>
      </c>
      <c r="D64" s="45">
        <v>33454.080000000002</v>
      </c>
      <c r="E64" s="32"/>
      <c r="F64" s="32"/>
    </row>
    <row r="65" spans="1:6" ht="29.25" customHeight="1">
      <c r="A65" s="55">
        <v>700</v>
      </c>
      <c r="B65" s="43" t="s">
        <v>157</v>
      </c>
      <c r="C65" s="48" t="s">
        <v>186</v>
      </c>
      <c r="D65" s="45">
        <v>1114609.98</v>
      </c>
      <c r="E65" s="32"/>
      <c r="F65" s="32"/>
    </row>
    <row r="66" spans="1:6">
      <c r="A66" s="55">
        <v>700</v>
      </c>
      <c r="B66" s="43" t="s">
        <v>115</v>
      </c>
      <c r="C66" s="48" t="s">
        <v>187</v>
      </c>
      <c r="D66" s="45">
        <v>727</v>
      </c>
      <c r="E66" s="32"/>
      <c r="F66" s="32"/>
    </row>
    <row r="67" spans="1:6" ht="66" customHeight="1">
      <c r="A67" s="55">
        <v>700</v>
      </c>
      <c r="B67" s="66" t="s">
        <v>112</v>
      </c>
      <c r="C67" s="67" t="s">
        <v>113</v>
      </c>
      <c r="D67" s="45">
        <v>2400177.63</v>
      </c>
      <c r="E67" s="32"/>
      <c r="F67" s="32"/>
    </row>
    <row r="68" spans="1:6" ht="27.75" customHeight="1">
      <c r="A68" s="55">
        <v>700</v>
      </c>
      <c r="B68" s="66" t="s">
        <v>114</v>
      </c>
      <c r="C68" s="67" t="s">
        <v>188</v>
      </c>
      <c r="D68" s="45">
        <v>1651995.55</v>
      </c>
      <c r="E68" s="32"/>
      <c r="F68" s="32"/>
    </row>
    <row r="69" spans="1:6" ht="42" customHeight="1">
      <c r="A69" s="55">
        <v>700</v>
      </c>
      <c r="B69" s="66" t="s">
        <v>158</v>
      </c>
      <c r="C69" s="67" t="s">
        <v>189</v>
      </c>
      <c r="D69" s="68">
        <v>1882897.28</v>
      </c>
      <c r="E69" s="32"/>
      <c r="F69" s="32"/>
    </row>
    <row r="70" spans="1:6" ht="42.75" customHeight="1">
      <c r="A70" s="55">
        <v>700</v>
      </c>
      <c r="B70" s="66" t="s">
        <v>146</v>
      </c>
      <c r="C70" s="67" t="s">
        <v>190</v>
      </c>
      <c r="D70" s="68">
        <v>162495.20000000001</v>
      </c>
      <c r="E70" s="32"/>
      <c r="F70" s="32"/>
    </row>
    <row r="71" spans="1:6" ht="30.75" customHeight="1">
      <c r="A71" s="55">
        <v>700</v>
      </c>
      <c r="B71" s="43" t="s">
        <v>37</v>
      </c>
      <c r="C71" s="48" t="s">
        <v>30</v>
      </c>
      <c r="D71" s="45">
        <v>36900</v>
      </c>
      <c r="E71" s="32"/>
      <c r="F71" s="32"/>
    </row>
    <row r="72" spans="1:6" ht="23.25" customHeight="1">
      <c r="A72" s="55">
        <v>700</v>
      </c>
      <c r="B72" s="43" t="s">
        <v>81</v>
      </c>
      <c r="C72" s="48" t="s">
        <v>90</v>
      </c>
      <c r="D72" s="45">
        <v>-14876.9</v>
      </c>
      <c r="E72" s="32"/>
      <c r="F72" s="32"/>
    </row>
    <row r="73" spans="1:6" ht="24.75" customHeight="1">
      <c r="A73" s="55">
        <v>700</v>
      </c>
      <c r="B73" s="43" t="s">
        <v>159</v>
      </c>
      <c r="C73" s="48" t="s">
        <v>23</v>
      </c>
      <c r="D73" s="45">
        <v>11000000</v>
      </c>
      <c r="E73" s="32"/>
      <c r="F73" s="32"/>
    </row>
    <row r="74" spans="1:6" ht="30" customHeight="1">
      <c r="A74" s="53">
        <v>748</v>
      </c>
      <c r="B74" s="57"/>
      <c r="C74" s="49" t="s">
        <v>71</v>
      </c>
      <c r="D74" s="41">
        <f>D75</f>
        <v>3</v>
      </c>
      <c r="E74" s="32"/>
      <c r="F74" s="32"/>
    </row>
    <row r="75" spans="1:6" ht="17.25" customHeight="1">
      <c r="A75" s="55">
        <v>748</v>
      </c>
      <c r="B75" s="66" t="s">
        <v>115</v>
      </c>
      <c r="C75" s="48" t="s">
        <v>117</v>
      </c>
      <c r="D75" s="45">
        <v>3</v>
      </c>
      <c r="E75" s="32"/>
      <c r="F75" s="32"/>
    </row>
    <row r="76" spans="1:6" ht="19.5" customHeight="1">
      <c r="A76" s="69">
        <v>774</v>
      </c>
      <c r="B76" s="54"/>
      <c r="C76" s="49" t="s">
        <v>123</v>
      </c>
      <c r="D76" s="41">
        <f>D78+D79+D77</f>
        <v>237076.51</v>
      </c>
      <c r="E76" s="32"/>
      <c r="F76" s="32"/>
    </row>
    <row r="77" spans="1:6" ht="17.25" customHeight="1">
      <c r="A77" s="42">
        <v>774</v>
      </c>
      <c r="B77" s="66" t="s">
        <v>115</v>
      </c>
      <c r="C77" s="48" t="s">
        <v>117</v>
      </c>
      <c r="D77" s="45">
        <v>5600</v>
      </c>
      <c r="E77" s="32"/>
      <c r="F77" s="32"/>
    </row>
    <row r="78" spans="1:6" ht="19.5" customHeight="1">
      <c r="A78" s="55">
        <v>774</v>
      </c>
      <c r="B78" s="43" t="s">
        <v>159</v>
      </c>
      <c r="C78" s="48" t="s">
        <v>23</v>
      </c>
      <c r="D78" s="45">
        <v>10000</v>
      </c>
      <c r="E78" s="32"/>
      <c r="F78" s="32"/>
    </row>
    <row r="79" spans="1:6" ht="30" customHeight="1">
      <c r="A79" s="55">
        <v>774</v>
      </c>
      <c r="B79" s="43" t="s">
        <v>160</v>
      </c>
      <c r="C79" s="48" t="s">
        <v>191</v>
      </c>
      <c r="D79" s="45">
        <v>221476.51</v>
      </c>
      <c r="E79" s="32"/>
      <c r="F79" s="32"/>
    </row>
    <row r="80" spans="1:6">
      <c r="A80" s="69">
        <v>792</v>
      </c>
      <c r="B80" s="54"/>
      <c r="C80" s="49" t="s">
        <v>28</v>
      </c>
      <c r="D80" s="41">
        <f>D81+D83+D82</f>
        <v>205012941.49000004</v>
      </c>
      <c r="E80" s="32"/>
      <c r="F80" s="32"/>
    </row>
    <row r="81" spans="1:6" ht="25.5">
      <c r="A81" s="42">
        <v>792</v>
      </c>
      <c r="B81" s="43" t="s">
        <v>38</v>
      </c>
      <c r="C81" s="44" t="s">
        <v>31</v>
      </c>
      <c r="D81" s="45">
        <v>59.58</v>
      </c>
      <c r="E81" s="32"/>
      <c r="F81" s="32"/>
    </row>
    <row r="82" spans="1:6">
      <c r="A82" s="42">
        <v>792</v>
      </c>
      <c r="B82" s="66" t="s">
        <v>161</v>
      </c>
      <c r="C82" s="48" t="s">
        <v>192</v>
      </c>
      <c r="D82" s="45">
        <v>22322.799999999999</v>
      </c>
      <c r="E82" s="32"/>
      <c r="F82" s="32"/>
    </row>
    <row r="83" spans="1:6" ht="20.25" customHeight="1">
      <c r="A83" s="69">
        <v>792</v>
      </c>
      <c r="B83" s="62" t="s">
        <v>39</v>
      </c>
      <c r="C83" s="70" t="s">
        <v>2</v>
      </c>
      <c r="D83" s="41">
        <f>D85+D89+D98+D110+D115</f>
        <v>204990559.11000001</v>
      </c>
      <c r="E83" s="32"/>
      <c r="F83" s="32"/>
    </row>
    <row r="84" spans="1:6" ht="25.5">
      <c r="A84" s="69">
        <v>792</v>
      </c>
      <c r="B84" s="62" t="s">
        <v>40</v>
      </c>
      <c r="C84" s="70" t="s">
        <v>8</v>
      </c>
      <c r="D84" s="41">
        <f>D85+D89+D98+D110</f>
        <v>205496539.97000003</v>
      </c>
      <c r="E84" s="32"/>
      <c r="F84" s="32"/>
    </row>
    <row r="85" spans="1:6">
      <c r="A85" s="69">
        <v>792</v>
      </c>
      <c r="B85" s="62" t="s">
        <v>41</v>
      </c>
      <c r="C85" s="70" t="s">
        <v>1</v>
      </c>
      <c r="D85" s="41">
        <f>D86</f>
        <v>13331100</v>
      </c>
      <c r="E85" s="32"/>
      <c r="F85" s="32"/>
    </row>
    <row r="86" spans="1:6">
      <c r="A86" s="42">
        <v>792</v>
      </c>
      <c r="B86" s="71" t="s">
        <v>42</v>
      </c>
      <c r="C86" s="72" t="s">
        <v>11</v>
      </c>
      <c r="D86" s="45">
        <f>D87+D88</f>
        <v>13331100</v>
      </c>
      <c r="E86" s="32"/>
      <c r="F86" s="32"/>
    </row>
    <row r="87" spans="1:6" ht="25.5">
      <c r="A87" s="42">
        <v>792</v>
      </c>
      <c r="B87" s="43" t="s">
        <v>43</v>
      </c>
      <c r="C87" s="72" t="s">
        <v>162</v>
      </c>
      <c r="D87" s="45">
        <v>13281100</v>
      </c>
      <c r="E87" s="32"/>
      <c r="F87" s="32"/>
    </row>
    <row r="88" spans="1:6" ht="38.25" customHeight="1">
      <c r="A88" s="42">
        <v>792</v>
      </c>
      <c r="B88" s="43" t="s">
        <v>44</v>
      </c>
      <c r="C88" s="73" t="s">
        <v>12</v>
      </c>
      <c r="D88" s="45">
        <v>50000</v>
      </c>
      <c r="E88" s="32"/>
      <c r="F88" s="32"/>
    </row>
    <row r="89" spans="1:6" ht="24.75" customHeight="1">
      <c r="A89" s="69">
        <v>792</v>
      </c>
      <c r="B89" s="74" t="s">
        <v>45</v>
      </c>
      <c r="C89" s="70" t="s">
        <v>13</v>
      </c>
      <c r="D89" s="41">
        <f>D90+D91+D92+D93+D94+D95+D96</f>
        <v>38687511.520000003</v>
      </c>
      <c r="E89" s="32"/>
      <c r="F89" s="34"/>
    </row>
    <row r="90" spans="1:6" ht="40.5" customHeight="1">
      <c r="A90" s="42">
        <v>792</v>
      </c>
      <c r="B90" s="58" t="s">
        <v>82</v>
      </c>
      <c r="C90" s="73" t="s">
        <v>94</v>
      </c>
      <c r="D90" s="45">
        <v>496820</v>
      </c>
      <c r="E90" s="32"/>
      <c r="F90" s="32"/>
    </row>
    <row r="91" spans="1:6" ht="25.5" customHeight="1">
      <c r="A91" s="42">
        <v>792</v>
      </c>
      <c r="B91" s="58" t="s">
        <v>95</v>
      </c>
      <c r="C91" s="73" t="s">
        <v>96</v>
      </c>
      <c r="D91" s="45">
        <v>54400</v>
      </c>
      <c r="E91" s="32"/>
      <c r="F91" s="32"/>
    </row>
    <row r="92" spans="1:6" ht="25.5" customHeight="1">
      <c r="A92" s="42">
        <v>792</v>
      </c>
      <c r="B92" s="58" t="s">
        <v>163</v>
      </c>
      <c r="C92" s="73" t="s">
        <v>193</v>
      </c>
      <c r="D92" s="45">
        <v>16000000</v>
      </c>
      <c r="E92" s="32"/>
      <c r="F92" s="32"/>
    </row>
    <row r="93" spans="1:6" ht="66" customHeight="1">
      <c r="A93" s="42">
        <v>792</v>
      </c>
      <c r="B93" s="58" t="s">
        <v>164</v>
      </c>
      <c r="C93" s="73" t="s">
        <v>195</v>
      </c>
      <c r="D93" s="45">
        <v>7295888</v>
      </c>
      <c r="E93" s="32"/>
      <c r="F93" s="32"/>
    </row>
    <row r="94" spans="1:6" ht="43.5" customHeight="1">
      <c r="A94" s="42">
        <v>792</v>
      </c>
      <c r="B94" s="58" t="s">
        <v>165</v>
      </c>
      <c r="C94" s="73" t="s">
        <v>194</v>
      </c>
      <c r="D94" s="45">
        <v>11074262</v>
      </c>
      <c r="E94" s="32"/>
      <c r="F94" s="32"/>
    </row>
    <row r="95" spans="1:6" ht="54" customHeight="1">
      <c r="A95" s="42">
        <v>792</v>
      </c>
      <c r="B95" s="58" t="s">
        <v>166</v>
      </c>
      <c r="C95" s="73" t="s">
        <v>196</v>
      </c>
      <c r="D95" s="45">
        <v>2351097.52</v>
      </c>
      <c r="E95" s="32"/>
      <c r="F95" s="32"/>
    </row>
    <row r="96" spans="1:6">
      <c r="A96" s="42">
        <v>792</v>
      </c>
      <c r="B96" s="55" t="s">
        <v>14</v>
      </c>
      <c r="C96" s="72" t="s">
        <v>5</v>
      </c>
      <c r="D96" s="45">
        <f>D97</f>
        <v>1415044</v>
      </c>
      <c r="E96" s="32"/>
      <c r="F96" s="32"/>
    </row>
    <row r="97" spans="1:6">
      <c r="A97" s="42">
        <v>792</v>
      </c>
      <c r="B97" s="55" t="s">
        <v>46</v>
      </c>
      <c r="C97" s="72" t="s">
        <v>10</v>
      </c>
      <c r="D97" s="45">
        <v>1415044</v>
      </c>
      <c r="E97" s="32"/>
      <c r="F97" s="32"/>
    </row>
    <row r="98" spans="1:6" ht="25.5">
      <c r="A98" s="69">
        <v>792</v>
      </c>
      <c r="B98" s="62" t="s">
        <v>47</v>
      </c>
      <c r="C98" s="70" t="s">
        <v>15</v>
      </c>
      <c r="D98" s="41">
        <f>D99+D100+D101+D102+D103+D104+D105+D107+D108+D109</f>
        <v>152356421.45000002</v>
      </c>
      <c r="E98" s="32"/>
      <c r="F98" s="32"/>
    </row>
    <row r="99" spans="1:6" ht="25.5">
      <c r="A99" s="42">
        <v>792</v>
      </c>
      <c r="B99" s="43" t="s">
        <v>48</v>
      </c>
      <c r="C99" s="72" t="s">
        <v>167</v>
      </c>
      <c r="D99" s="45">
        <v>7028056.6100000003</v>
      </c>
      <c r="E99" s="32"/>
      <c r="F99" s="32"/>
    </row>
    <row r="100" spans="1:6" ht="38.25">
      <c r="A100" s="55">
        <v>792</v>
      </c>
      <c r="B100" s="58" t="s">
        <v>77</v>
      </c>
      <c r="C100" s="72" t="s">
        <v>97</v>
      </c>
      <c r="D100" s="45">
        <v>1400</v>
      </c>
      <c r="E100" s="32"/>
      <c r="F100" s="32"/>
    </row>
    <row r="101" spans="1:6" ht="38.25">
      <c r="A101" s="42">
        <v>792</v>
      </c>
      <c r="B101" s="43" t="s">
        <v>49</v>
      </c>
      <c r="C101" s="72" t="s">
        <v>16</v>
      </c>
      <c r="D101" s="45">
        <v>411814.84</v>
      </c>
      <c r="E101" s="32"/>
      <c r="F101" s="32"/>
    </row>
    <row r="102" spans="1:6" ht="25.5">
      <c r="A102" s="42">
        <v>792</v>
      </c>
      <c r="B102" s="43" t="s">
        <v>50</v>
      </c>
      <c r="C102" s="72" t="s">
        <v>17</v>
      </c>
      <c r="D102" s="45">
        <v>204200</v>
      </c>
      <c r="E102" s="32"/>
      <c r="F102" s="32"/>
    </row>
    <row r="103" spans="1:6" ht="25.5" customHeight="1">
      <c r="A103" s="42">
        <v>792</v>
      </c>
      <c r="B103" s="43" t="s">
        <v>51</v>
      </c>
      <c r="C103" s="72" t="s">
        <v>18</v>
      </c>
      <c r="D103" s="45">
        <v>666200</v>
      </c>
      <c r="E103" s="32"/>
      <c r="F103" s="32"/>
    </row>
    <row r="104" spans="1:6" ht="30.75" customHeight="1">
      <c r="A104" s="42">
        <v>792</v>
      </c>
      <c r="B104" s="43" t="s">
        <v>19</v>
      </c>
      <c r="C104" s="72" t="s">
        <v>20</v>
      </c>
      <c r="D104" s="45">
        <v>124514263.59999999</v>
      </c>
      <c r="E104" s="32"/>
      <c r="F104" s="32"/>
    </row>
    <row r="105" spans="1:6" ht="39.75" customHeight="1">
      <c r="A105" s="42">
        <v>792</v>
      </c>
      <c r="B105" s="43" t="s">
        <v>52</v>
      </c>
      <c r="C105" s="72" t="s">
        <v>168</v>
      </c>
      <c r="D105" s="45">
        <v>6423600</v>
      </c>
      <c r="E105" s="32"/>
      <c r="F105" s="32"/>
    </row>
    <row r="106" spans="1:6" ht="51" hidden="1">
      <c r="A106" s="42">
        <v>792</v>
      </c>
      <c r="B106" s="43" t="s">
        <v>53</v>
      </c>
      <c r="C106" s="72" t="s">
        <v>21</v>
      </c>
      <c r="D106" s="45"/>
      <c r="E106" s="32"/>
      <c r="F106" s="32"/>
    </row>
    <row r="107" spans="1:6" ht="52.5" customHeight="1">
      <c r="A107" s="42">
        <v>792</v>
      </c>
      <c r="B107" s="43" t="s">
        <v>54</v>
      </c>
      <c r="C107" s="72" t="s">
        <v>75</v>
      </c>
      <c r="D107" s="45">
        <v>931800</v>
      </c>
      <c r="E107" s="32"/>
      <c r="F107" s="32"/>
    </row>
    <row r="108" spans="1:6" ht="36" customHeight="1">
      <c r="A108" s="42">
        <v>792</v>
      </c>
      <c r="B108" s="43" t="s">
        <v>169</v>
      </c>
      <c r="C108" s="73" t="s">
        <v>197</v>
      </c>
      <c r="D108" s="45">
        <v>11975000</v>
      </c>
      <c r="E108" s="32"/>
      <c r="F108" s="32"/>
    </row>
    <row r="109" spans="1:6">
      <c r="A109" s="42">
        <v>792</v>
      </c>
      <c r="B109" s="43" t="s">
        <v>55</v>
      </c>
      <c r="C109" s="72" t="s">
        <v>9</v>
      </c>
      <c r="D109" s="45">
        <v>200086.39999999999</v>
      </c>
      <c r="E109" s="32"/>
      <c r="F109" s="32"/>
    </row>
    <row r="110" spans="1:6">
      <c r="A110" s="69">
        <v>792</v>
      </c>
      <c r="B110" s="62" t="s">
        <v>56</v>
      </c>
      <c r="C110" s="70" t="s">
        <v>22</v>
      </c>
      <c r="D110" s="41">
        <f>D111+D112+D113+D114</f>
        <v>1121507</v>
      </c>
      <c r="E110" s="32"/>
      <c r="F110" s="32"/>
    </row>
    <row r="111" spans="1:6" ht="41.25" customHeight="1">
      <c r="A111" s="42">
        <v>792</v>
      </c>
      <c r="B111" s="43" t="s">
        <v>57</v>
      </c>
      <c r="C111" s="72" t="s">
        <v>76</v>
      </c>
      <c r="D111" s="45">
        <v>871000</v>
      </c>
      <c r="E111" s="32"/>
      <c r="F111" s="32"/>
    </row>
    <row r="112" spans="1:6" ht="51" customHeight="1">
      <c r="A112" s="42">
        <v>792</v>
      </c>
      <c r="B112" s="43" t="s">
        <v>98</v>
      </c>
      <c r="C112" s="72" t="s">
        <v>99</v>
      </c>
      <c r="D112" s="45">
        <v>39607</v>
      </c>
      <c r="E112" s="32"/>
      <c r="F112" s="32"/>
    </row>
    <row r="113" spans="1:6" ht="41.25" customHeight="1">
      <c r="A113" s="42">
        <v>792</v>
      </c>
      <c r="B113" s="43" t="s">
        <v>124</v>
      </c>
      <c r="C113" s="72" t="s">
        <v>127</v>
      </c>
      <c r="D113" s="45">
        <v>188500</v>
      </c>
      <c r="E113" s="32"/>
      <c r="F113" s="32"/>
    </row>
    <row r="114" spans="1:6" ht="31.5" customHeight="1">
      <c r="A114" s="42">
        <v>792</v>
      </c>
      <c r="B114" s="43" t="s">
        <v>125</v>
      </c>
      <c r="C114" s="72" t="s">
        <v>126</v>
      </c>
      <c r="D114" s="45">
        <v>22400</v>
      </c>
      <c r="E114" s="32"/>
      <c r="F114" s="32"/>
    </row>
    <row r="115" spans="1:6" ht="38.25">
      <c r="A115" s="69">
        <v>792</v>
      </c>
      <c r="B115" s="62" t="s">
        <v>100</v>
      </c>
      <c r="C115" s="70" t="s">
        <v>89</v>
      </c>
      <c r="D115" s="75" t="str">
        <f>D116</f>
        <v>-505980,86</v>
      </c>
      <c r="E115" s="32"/>
      <c r="F115" s="32"/>
    </row>
    <row r="116" spans="1:6" ht="38.25">
      <c r="A116" s="42">
        <v>792</v>
      </c>
      <c r="B116" s="43" t="s">
        <v>128</v>
      </c>
      <c r="C116" s="72" t="s">
        <v>89</v>
      </c>
      <c r="D116" s="76" t="s">
        <v>170</v>
      </c>
      <c r="E116" s="32"/>
      <c r="F116" s="32"/>
    </row>
    <row r="117" spans="1:6" s="24" customFormat="1">
      <c r="A117" s="69">
        <v>878</v>
      </c>
      <c r="B117" s="62"/>
      <c r="C117" s="49" t="s">
        <v>205</v>
      </c>
      <c r="D117" s="41">
        <f>D118+D120+D119</f>
        <v>67000</v>
      </c>
      <c r="E117" s="35"/>
      <c r="F117" s="35"/>
    </row>
    <row r="118" spans="1:6" ht="25.5">
      <c r="A118" s="42">
        <v>878</v>
      </c>
      <c r="B118" s="43" t="s">
        <v>34</v>
      </c>
      <c r="C118" s="48" t="s">
        <v>116</v>
      </c>
      <c r="D118" s="45">
        <v>8000</v>
      </c>
      <c r="E118" s="32"/>
      <c r="F118" s="32"/>
    </row>
    <row r="119" spans="1:6" ht="30" customHeight="1">
      <c r="A119" s="42">
        <v>878</v>
      </c>
      <c r="B119" s="43" t="s">
        <v>171</v>
      </c>
      <c r="C119" s="48" t="s">
        <v>198</v>
      </c>
      <c r="D119" s="45">
        <v>50000</v>
      </c>
      <c r="E119" s="32"/>
      <c r="F119" s="32"/>
    </row>
    <row r="120" spans="1:6" ht="25.5">
      <c r="A120" s="42">
        <v>878</v>
      </c>
      <c r="B120" s="43" t="s">
        <v>35</v>
      </c>
      <c r="C120" s="48" t="s">
        <v>30</v>
      </c>
      <c r="D120" s="45">
        <v>9000</v>
      </c>
      <c r="E120" s="32"/>
      <c r="F120" s="32"/>
    </row>
    <row r="121" spans="1:6">
      <c r="A121" s="77">
        <v>887</v>
      </c>
      <c r="B121" s="78"/>
      <c r="C121" s="40" t="s">
        <v>73</v>
      </c>
      <c r="D121" s="41">
        <f>D122</f>
        <v>38715</v>
      </c>
      <c r="E121" s="32"/>
      <c r="F121" s="32"/>
    </row>
    <row r="122" spans="1:6" ht="36.75" customHeight="1">
      <c r="A122" s="42">
        <v>887</v>
      </c>
      <c r="B122" s="43" t="s">
        <v>35</v>
      </c>
      <c r="C122" s="48" t="s">
        <v>30</v>
      </c>
      <c r="D122" s="45">
        <v>38715</v>
      </c>
      <c r="E122" s="32"/>
      <c r="F122" s="32"/>
    </row>
    <row r="123" spans="1:6">
      <c r="A123" s="79"/>
      <c r="B123" s="66"/>
      <c r="C123" s="70" t="s">
        <v>210</v>
      </c>
      <c r="D123" s="80">
        <f>D14+D19+D21+D26+D28+D49+D56+D59+D61+D74+D76+D80+D117+D121+D30</f>
        <v>293297222.54000008</v>
      </c>
      <c r="E123" s="32"/>
      <c r="F123" s="32"/>
    </row>
    <row r="124" spans="1:6">
      <c r="A124" s="32"/>
      <c r="B124" s="36"/>
      <c r="C124" s="37"/>
      <c r="D124" s="32"/>
      <c r="E124" s="32"/>
      <c r="F124" s="32"/>
    </row>
    <row r="125" spans="1:6">
      <c r="A125" s="32"/>
      <c r="B125" s="36"/>
      <c r="C125" s="37"/>
      <c r="D125" s="32"/>
      <c r="E125" s="32"/>
      <c r="F125" s="32"/>
    </row>
  </sheetData>
  <mergeCells count="3">
    <mergeCell ref="A11:B11"/>
    <mergeCell ref="A12:A13"/>
    <mergeCell ref="B12:B13"/>
  </mergeCells>
  <phoneticPr fontId="0" type="noConversion"/>
  <pageMargins left="0.78740157480314965" right="0.39370078740157483" top="0.59055118110236227" bottom="0.59055118110236227" header="0.39370078740157483" footer="0.39370078740157483"/>
  <pageSetup paperSize="9" scale="65" fitToHeight="1000" orientation="portrait" r:id="rId1"/>
  <headerFooter alignWithMargins="0">
    <oddHeader>&amp;C&amp;P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B1:E10"/>
  <sheetViews>
    <sheetView showGridLines="0" workbookViewId="0"/>
  </sheetViews>
  <sheetFormatPr defaultRowHeight="12.75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5" width="16" customWidth="1"/>
  </cols>
  <sheetData>
    <row r="1" spans="2:5">
      <c r="B1" s="2" t="s">
        <v>83</v>
      </c>
      <c r="C1" s="3"/>
      <c r="D1" s="8"/>
      <c r="E1" s="8"/>
    </row>
    <row r="2" spans="2:5">
      <c r="B2" s="2" t="s">
        <v>84</v>
      </c>
      <c r="C2" s="3"/>
      <c r="D2" s="8"/>
      <c r="E2" s="8"/>
    </row>
    <row r="3" spans="2:5">
      <c r="B3" s="4"/>
      <c r="C3" s="4"/>
      <c r="D3" s="9"/>
      <c r="E3" s="9"/>
    </row>
    <row r="4" spans="2:5" ht="38.25">
      <c r="B4" s="5" t="s">
        <v>85</v>
      </c>
      <c r="C4" s="4"/>
      <c r="D4" s="9"/>
      <c r="E4" s="9"/>
    </row>
    <row r="5" spans="2:5">
      <c r="B5" s="4"/>
      <c r="C5" s="4"/>
      <c r="D5" s="9"/>
      <c r="E5" s="9"/>
    </row>
    <row r="6" spans="2:5" ht="25.5">
      <c r="B6" s="2" t="s">
        <v>86</v>
      </c>
      <c r="C6" s="3"/>
      <c r="D6" s="8"/>
      <c r="E6" s="10" t="s">
        <v>87</v>
      </c>
    </row>
    <row r="7" spans="2:5" ht="13.5" thickBot="1">
      <c r="B7" s="4"/>
      <c r="C7" s="4"/>
      <c r="D7" s="9"/>
      <c r="E7" s="9"/>
    </row>
    <row r="8" spans="2:5" ht="39" thickBot="1">
      <c r="B8" s="6" t="s">
        <v>88</v>
      </c>
      <c r="C8" s="7"/>
      <c r="D8" s="11"/>
      <c r="E8" s="12">
        <v>44</v>
      </c>
    </row>
    <row r="9" spans="2:5">
      <c r="B9" s="4"/>
      <c r="C9" s="4"/>
      <c r="D9" s="9"/>
      <c r="E9" s="9"/>
    </row>
    <row r="10" spans="2:5">
      <c r="B10" s="4"/>
      <c r="C10" s="4"/>
      <c r="D10" s="9"/>
      <c r="E10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Отчет о совместимости</vt:lpstr>
    </vt:vector>
  </TitlesOfParts>
  <Company>Комитет финансов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Денисов Денис Сергеевич</dc:creator>
  <cp:lastModifiedBy>Татьяна</cp:lastModifiedBy>
  <cp:lastPrinted>2015-03-23T08:36:35Z</cp:lastPrinted>
  <dcterms:created xsi:type="dcterms:W3CDTF">2004-11-02T15:07:06Z</dcterms:created>
  <dcterms:modified xsi:type="dcterms:W3CDTF">2015-05-26T07:46:42Z</dcterms:modified>
</cp:coreProperties>
</file>