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79D36601-86C4-473D-A395-BFCB12F0E422}" xr6:coauthVersionLast="45" xr6:coauthVersionMax="45" xr10:uidLastSave="{00000000-0000-0000-0000-000000000000}"/>
  <bookViews>
    <workbookView xWindow="2544" yWindow="2544" windowWidth="17220" windowHeight="8700"/>
  </bookViews>
  <sheets>
    <sheet name="ВЕДОМСТВА" sheetId="1" r:id="rId1"/>
  </sheets>
  <definedNames>
    <definedName name="_xlnm._FilterDatabase" localSheetId="0" hidden="1">ВЕДОМСТВА!$A$1:$I$1</definedName>
    <definedName name="_xlnm.Print_Titles" localSheetId="0">ВЕДОМСТВА!$9:$9</definedName>
    <definedName name="_xlnm.Print_Area" localSheetId="0">ВЕДОМСТВА!$A$1:$I$461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63" i="1" l="1"/>
  <c r="I431" i="1"/>
  <c r="H432" i="1"/>
  <c r="H431" i="1" s="1"/>
  <c r="I432" i="1"/>
  <c r="G432" i="1"/>
  <c r="G431" i="1" s="1"/>
  <c r="G434" i="1"/>
  <c r="I307" i="1"/>
  <c r="H308" i="1"/>
  <c r="H307" i="1" s="1"/>
  <c r="I308" i="1"/>
  <c r="H309" i="1"/>
  <c r="I309" i="1"/>
  <c r="H67" i="1"/>
  <c r="H66" i="1" s="1"/>
  <c r="H65" i="1"/>
  <c r="I67" i="1"/>
  <c r="I66" i="1"/>
  <c r="I65" i="1" s="1"/>
  <c r="G67" i="1"/>
  <c r="G66" i="1" s="1"/>
  <c r="G65" i="1"/>
  <c r="M186" i="1"/>
  <c r="J192" i="1"/>
  <c r="H444" i="1"/>
  <c r="H443" i="1"/>
  <c r="H442" i="1" s="1"/>
  <c r="H441" i="1" s="1"/>
  <c r="I444" i="1"/>
  <c r="I443" i="1"/>
  <c r="I442" i="1" s="1"/>
  <c r="I441" i="1"/>
  <c r="G444" i="1"/>
  <c r="G443" i="1"/>
  <c r="G442" i="1" s="1"/>
  <c r="G441" i="1" s="1"/>
  <c r="G309" i="1"/>
  <c r="G308" i="1"/>
  <c r="G307" i="1" s="1"/>
  <c r="G215" i="1"/>
  <c r="I199" i="1"/>
  <c r="H199" i="1"/>
  <c r="G199" i="1"/>
  <c r="G119" i="1"/>
  <c r="I119" i="1"/>
  <c r="H119" i="1"/>
  <c r="G328" i="1"/>
  <c r="G264" i="1"/>
  <c r="G155" i="1"/>
  <c r="G121" i="1"/>
  <c r="G118" i="1" s="1"/>
  <c r="G117" i="1" s="1"/>
  <c r="G110" i="1" s="1"/>
  <c r="H405" i="1"/>
  <c r="I405" i="1"/>
  <c r="G405" i="1"/>
  <c r="G373" i="1"/>
  <c r="G384" i="1"/>
  <c r="H262" i="1"/>
  <c r="I262" i="1"/>
  <c r="G262" i="1"/>
  <c r="H138" i="1"/>
  <c r="H137" i="1"/>
  <c r="I138" i="1"/>
  <c r="I137" i="1"/>
  <c r="G138" i="1"/>
  <c r="G137" i="1"/>
  <c r="H77" i="1"/>
  <c r="I77" i="1"/>
  <c r="G77" i="1"/>
  <c r="H33" i="1"/>
  <c r="I33" i="1"/>
  <c r="G33" i="1"/>
  <c r="G23" i="1"/>
  <c r="H18" i="1"/>
  <c r="I18" i="1"/>
  <c r="G18" i="1"/>
  <c r="G280" i="1"/>
  <c r="H248" i="1"/>
  <c r="H247" i="1"/>
  <c r="I248" i="1"/>
  <c r="I247" i="1"/>
  <c r="G248" i="1"/>
  <c r="G247" i="1"/>
  <c r="G439" i="1"/>
  <c r="H182" i="1"/>
  <c r="I182" i="1"/>
  <c r="G182" i="1"/>
  <c r="G278" i="1"/>
  <c r="G30" i="1"/>
  <c r="H415" i="1"/>
  <c r="I415" i="1"/>
  <c r="G415" i="1"/>
  <c r="H36" i="1"/>
  <c r="I36" i="1"/>
  <c r="H35" i="1"/>
  <c r="I35" i="1"/>
  <c r="H438" i="1"/>
  <c r="H437" i="1" s="1"/>
  <c r="H436" i="1"/>
  <c r="H430" i="1" s="1"/>
  <c r="I438" i="1"/>
  <c r="I437" i="1" s="1"/>
  <c r="I436" i="1"/>
  <c r="I430" i="1" s="1"/>
  <c r="G438" i="1"/>
  <c r="G437" i="1" s="1"/>
  <c r="G436" i="1"/>
  <c r="G430" i="1" s="1"/>
  <c r="H335" i="1"/>
  <c r="I335" i="1"/>
  <c r="G335" i="1"/>
  <c r="H320" i="1"/>
  <c r="I320" i="1"/>
  <c r="G320" i="1"/>
  <c r="G256" i="1"/>
  <c r="H188" i="1"/>
  <c r="I188" i="1"/>
  <c r="G188" i="1"/>
  <c r="H180" i="1"/>
  <c r="I180" i="1"/>
  <c r="G180" i="1"/>
  <c r="H147" i="1"/>
  <c r="H146" i="1" s="1"/>
  <c r="H145" i="1" s="1"/>
  <c r="I147" i="1"/>
  <c r="I146" i="1"/>
  <c r="I145" i="1" s="1"/>
  <c r="G147" i="1"/>
  <c r="G146" i="1" s="1"/>
  <c r="G145" i="1" s="1"/>
  <c r="G85" i="1"/>
  <c r="G84" i="1"/>
  <c r="G36" i="1"/>
  <c r="G35" i="1"/>
  <c r="G153" i="1"/>
  <c r="G142" i="1"/>
  <c r="G141" i="1" s="1"/>
  <c r="G140" i="1"/>
  <c r="G136" i="1" s="1"/>
  <c r="G106" i="1"/>
  <c r="H178" i="1"/>
  <c r="I178" i="1"/>
  <c r="G178" i="1"/>
  <c r="H205" i="1"/>
  <c r="I205" i="1"/>
  <c r="G205" i="1"/>
  <c r="I326" i="1"/>
  <c r="H326" i="1"/>
  <c r="G326" i="1"/>
  <c r="J167" i="1"/>
  <c r="K167" i="1"/>
  <c r="H272" i="1"/>
  <c r="I272" i="1"/>
  <c r="G272" i="1"/>
  <c r="H59" i="1"/>
  <c r="I59" i="1"/>
  <c r="G59" i="1"/>
  <c r="H258" i="1"/>
  <c r="I258" i="1"/>
  <c r="G258" i="1"/>
  <c r="H213" i="1"/>
  <c r="I213" i="1"/>
  <c r="G213" i="1"/>
  <c r="H172" i="1"/>
  <c r="I172" i="1"/>
  <c r="G172" i="1"/>
  <c r="J172" i="1" s="1"/>
  <c r="H223" i="1"/>
  <c r="I223" i="1"/>
  <c r="G223" i="1"/>
  <c r="H46" i="1"/>
  <c r="I46" i="1"/>
  <c r="G46" i="1"/>
  <c r="G71" i="1"/>
  <c r="H23" i="1"/>
  <c r="I23" i="1"/>
  <c r="L167" i="1"/>
  <c r="I393" i="1"/>
  <c r="I392" i="1"/>
  <c r="I391" i="1" s="1"/>
  <c r="I390" i="1"/>
  <c r="I389" i="1" s="1"/>
  <c r="H393" i="1"/>
  <c r="H392" i="1" s="1"/>
  <c r="H391" i="1"/>
  <c r="H390" i="1" s="1"/>
  <c r="H389" i="1" s="1"/>
  <c r="G393" i="1"/>
  <c r="G392" i="1" s="1"/>
  <c r="G391" i="1" s="1"/>
  <c r="G390" i="1" s="1"/>
  <c r="G389" i="1" s="1"/>
  <c r="G381" i="1"/>
  <c r="I333" i="1"/>
  <c r="I332" i="1" s="1"/>
  <c r="H333" i="1"/>
  <c r="H332" i="1" s="1"/>
  <c r="H115" i="1"/>
  <c r="H112" i="1"/>
  <c r="H111" i="1" s="1"/>
  <c r="I115" i="1"/>
  <c r="I112" i="1" s="1"/>
  <c r="I111" i="1" s="1"/>
  <c r="I110" i="1" s="1"/>
  <c r="G115" i="1"/>
  <c r="G112" i="1"/>
  <c r="G111" i="1" s="1"/>
  <c r="G402" i="1"/>
  <c r="G401" i="1" s="1"/>
  <c r="G400" i="1" s="1"/>
  <c r="G399" i="1" s="1"/>
  <c r="G163" i="1"/>
  <c r="G162" i="1"/>
  <c r="G161" i="1" s="1"/>
  <c r="G160" i="1" s="1"/>
  <c r="G159" i="1" s="1"/>
  <c r="H463" i="1"/>
  <c r="I463" i="1"/>
  <c r="I89" i="1"/>
  <c r="I88" i="1"/>
  <c r="I87" i="1" s="1"/>
  <c r="I80" i="1" s="1"/>
  <c r="I79" i="1" s="1"/>
  <c r="H89" i="1"/>
  <c r="H88" i="1" s="1"/>
  <c r="H87" i="1"/>
  <c r="G89" i="1"/>
  <c r="G88" i="1"/>
  <c r="G87" i="1" s="1"/>
  <c r="G166" i="1"/>
  <c r="H166" i="1"/>
  <c r="I166" i="1"/>
  <c r="H186" i="1"/>
  <c r="H30" i="1"/>
  <c r="I30" i="1"/>
  <c r="H74" i="1"/>
  <c r="H70" i="1" s="1"/>
  <c r="I74" i="1"/>
  <c r="G74" i="1"/>
  <c r="G63" i="1"/>
  <c r="J193" i="1"/>
  <c r="K193" i="1"/>
  <c r="L193" i="1"/>
  <c r="K192" i="1"/>
  <c r="L192" i="1"/>
  <c r="G352" i="1"/>
  <c r="G351" i="1"/>
  <c r="H352" i="1"/>
  <c r="H351" i="1"/>
  <c r="I352" i="1"/>
  <c r="I351" i="1"/>
  <c r="I345" i="1"/>
  <c r="H229" i="1"/>
  <c r="I229" i="1"/>
  <c r="G229" i="1"/>
  <c r="H155" i="1"/>
  <c r="H152" i="1" s="1"/>
  <c r="H151" i="1" s="1"/>
  <c r="H150" i="1" s="1"/>
  <c r="H245" i="1"/>
  <c r="H244" i="1" s="1"/>
  <c r="I245" i="1"/>
  <c r="I244" i="1" s="1"/>
  <c r="G245" i="1"/>
  <c r="G244" i="1" s="1"/>
  <c r="H240" i="1"/>
  <c r="I240" i="1"/>
  <c r="G240" i="1"/>
  <c r="G242" i="1"/>
  <c r="H242" i="1"/>
  <c r="I242" i="1"/>
  <c r="H227" i="1"/>
  <c r="I227" i="1"/>
  <c r="G227" i="1"/>
  <c r="H197" i="1"/>
  <c r="I197" i="1"/>
  <c r="G197" i="1"/>
  <c r="G95" i="1"/>
  <c r="G94" i="1" s="1"/>
  <c r="G93" i="1"/>
  <c r="H124" i="1"/>
  <c r="H123" i="1"/>
  <c r="I124" i="1"/>
  <c r="I123" i="1"/>
  <c r="G124" i="1"/>
  <c r="I152" i="1"/>
  <c r="I151" i="1"/>
  <c r="I150" i="1" s="1"/>
  <c r="H233" i="1"/>
  <c r="I233" i="1"/>
  <c r="H201" i="1"/>
  <c r="I201" i="1"/>
  <c r="I330" i="1"/>
  <c r="H330" i="1"/>
  <c r="G330" i="1"/>
  <c r="I324" i="1"/>
  <c r="H324" i="1"/>
  <c r="G324" i="1"/>
  <c r="I280" i="1"/>
  <c r="H280" i="1"/>
  <c r="I282" i="1"/>
  <c r="H282" i="1"/>
  <c r="G282" i="1"/>
  <c r="I266" i="1"/>
  <c r="H266" i="1"/>
  <c r="G266" i="1"/>
  <c r="H225" i="1"/>
  <c r="I225" i="1"/>
  <c r="G225" i="1"/>
  <c r="H106" i="1"/>
  <c r="I106" i="1"/>
  <c r="H238" i="1"/>
  <c r="I238" i="1"/>
  <c r="I237" i="1" s="1"/>
  <c r="G238" i="1"/>
  <c r="G237" i="1" s="1"/>
  <c r="I142" i="1"/>
  <c r="I141" i="1"/>
  <c r="I140" i="1" s="1"/>
  <c r="I136" i="1" s="1"/>
  <c r="H142" i="1"/>
  <c r="H141" i="1"/>
  <c r="H140" i="1" s="1"/>
  <c r="H136" i="1"/>
  <c r="H99" i="1"/>
  <c r="H98" i="1"/>
  <c r="H97" i="1" s="1"/>
  <c r="I99" i="1"/>
  <c r="I98" i="1" s="1"/>
  <c r="I97" i="1"/>
  <c r="G99" i="1"/>
  <c r="G98" i="1"/>
  <c r="G97" i="1" s="1"/>
  <c r="H195" i="1"/>
  <c r="H194" i="1" s="1"/>
  <c r="I421" i="1"/>
  <c r="I420" i="1"/>
  <c r="H421" i="1"/>
  <c r="H420" i="1"/>
  <c r="I195" i="1"/>
  <c r="I194" i="1"/>
  <c r="I27" i="1"/>
  <c r="H27" i="1"/>
  <c r="I417" i="1"/>
  <c r="I414" i="1" s="1"/>
  <c r="I413" i="1" s="1"/>
  <c r="I412" i="1" s="1"/>
  <c r="G417" i="1"/>
  <c r="H134" i="1"/>
  <c r="H133" i="1" s="1"/>
  <c r="I134" i="1"/>
  <c r="I133" i="1" s="1"/>
  <c r="G134" i="1"/>
  <c r="G133" i="1" s="1"/>
  <c r="H82" i="1"/>
  <c r="H81" i="1" s="1"/>
  <c r="H80" i="1" s="1"/>
  <c r="H79" i="1" s="1"/>
  <c r="I82" i="1"/>
  <c r="I81" i="1" s="1"/>
  <c r="G82" i="1"/>
  <c r="G81" i="1" s="1"/>
  <c r="G80" i="1" s="1"/>
  <c r="G79" i="1" s="1"/>
  <c r="G45" i="1"/>
  <c r="G44" i="1" s="1"/>
  <c r="H402" i="1"/>
  <c r="H401" i="1" s="1"/>
  <c r="H400" i="1" s="1"/>
  <c r="H399" i="1" s="1"/>
  <c r="I402" i="1"/>
  <c r="H371" i="1"/>
  <c r="I371" i="1"/>
  <c r="I370" i="1" s="1"/>
  <c r="I369" i="1" s="1"/>
  <c r="I368" i="1" s="1"/>
  <c r="I367" i="1" s="1"/>
  <c r="I465" i="1" s="1"/>
  <c r="G371" i="1"/>
  <c r="H316" i="1"/>
  <c r="H315" i="1" s="1"/>
  <c r="H314" i="1" s="1"/>
  <c r="H313" i="1" s="1"/>
  <c r="H312" i="1" s="1"/>
  <c r="H311" i="1" s="1"/>
  <c r="I316" i="1"/>
  <c r="G316" i="1"/>
  <c r="H71" i="1"/>
  <c r="I71" i="1"/>
  <c r="I70" i="1" s="1"/>
  <c r="I69" i="1" s="1"/>
  <c r="G57" i="1"/>
  <c r="H57" i="1"/>
  <c r="I57" i="1"/>
  <c r="G108" i="1"/>
  <c r="I231" i="1"/>
  <c r="H231" i="1"/>
  <c r="G231" i="1"/>
  <c r="I235" i="1"/>
  <c r="H235" i="1"/>
  <c r="G235" i="1"/>
  <c r="G233" i="1"/>
  <c r="I186" i="1"/>
  <c r="G186" i="1"/>
  <c r="I184" i="1"/>
  <c r="H184" i="1"/>
  <c r="G184" i="1"/>
  <c r="I63" i="1"/>
  <c r="I50" i="1" s="1"/>
  <c r="I49" i="1" s="1"/>
  <c r="H63" i="1"/>
  <c r="H174" i="1"/>
  <c r="K186" i="1" s="1"/>
  <c r="I174" i="1"/>
  <c r="L186" i="1"/>
  <c r="G174" i="1"/>
  <c r="H219" i="1"/>
  <c r="I219" i="1"/>
  <c r="G219" i="1"/>
  <c r="J186" i="1" s="1"/>
  <c r="H274" i="1"/>
  <c r="I274" i="1"/>
  <c r="G274" i="1"/>
  <c r="G357" i="1"/>
  <c r="I348" i="1"/>
  <c r="I346" i="1" s="1"/>
  <c r="I347" i="1" s="1"/>
  <c r="H348" i="1"/>
  <c r="H346" i="1" s="1"/>
  <c r="H347" i="1" s="1"/>
  <c r="G348" i="1"/>
  <c r="G346" i="1" s="1"/>
  <c r="G347" i="1"/>
  <c r="H304" i="1"/>
  <c r="H303" i="1"/>
  <c r="H302" i="1" s="1"/>
  <c r="H297" i="1" s="1"/>
  <c r="I304" i="1"/>
  <c r="I303" i="1"/>
  <c r="I302" i="1" s="1"/>
  <c r="I297" i="1" s="1"/>
  <c r="H410" i="1"/>
  <c r="H409" i="1" s="1"/>
  <c r="H417" i="1"/>
  <c r="H414" i="1"/>
  <c r="H413" i="1" s="1"/>
  <c r="H412" i="1" s="1"/>
  <c r="H42" i="1"/>
  <c r="H41" i="1"/>
  <c r="I42" i="1"/>
  <c r="I41" i="1"/>
  <c r="G42" i="1"/>
  <c r="G41" i="1"/>
  <c r="H16" i="1"/>
  <c r="H15" i="1"/>
  <c r="I16" i="1"/>
  <c r="I15" i="1"/>
  <c r="G16" i="1"/>
  <c r="G15" i="1"/>
  <c r="H217" i="1"/>
  <c r="I217" i="1"/>
  <c r="H40" i="1"/>
  <c r="H39" i="1"/>
  <c r="I40" i="1"/>
  <c r="I39" i="1"/>
  <c r="G40" i="1"/>
  <c r="G39" i="1"/>
  <c r="G333" i="1"/>
  <c r="G332" i="1"/>
  <c r="G304" i="1"/>
  <c r="G303" i="1" s="1"/>
  <c r="G302" i="1"/>
  <c r="G297" i="1" s="1"/>
  <c r="G217" i="1"/>
  <c r="H203" i="1"/>
  <c r="H193" i="1" s="1"/>
  <c r="H192" i="1" s="1"/>
  <c r="H191" i="1" s="1"/>
  <c r="H207" i="1"/>
  <c r="H209" i="1"/>
  <c r="H211" i="1"/>
  <c r="H221" i="1"/>
  <c r="I203" i="1"/>
  <c r="I207" i="1"/>
  <c r="I193" i="1" s="1"/>
  <c r="I192" i="1" s="1"/>
  <c r="I191" i="1" s="1"/>
  <c r="I209" i="1"/>
  <c r="I211" i="1"/>
  <c r="I221" i="1"/>
  <c r="G195" i="1"/>
  <c r="G194" i="1" s="1"/>
  <c r="G193" i="1" s="1"/>
  <c r="G192" i="1" s="1"/>
  <c r="G191" i="1" s="1"/>
  <c r="G158" i="1" s="1"/>
  <c r="G201" i="1"/>
  <c r="G203" i="1"/>
  <c r="G207" i="1"/>
  <c r="G209" i="1"/>
  <c r="G211" i="1"/>
  <c r="G221" i="1"/>
  <c r="G168" i="1"/>
  <c r="J42" i="1" s="1"/>
  <c r="G170" i="1"/>
  <c r="J55" i="1" s="1"/>
  <c r="G176" i="1"/>
  <c r="G288" i="1"/>
  <c r="G287" i="1" s="1"/>
  <c r="G286" i="1"/>
  <c r="G291" i="1"/>
  <c r="G290" i="1"/>
  <c r="G295" i="1"/>
  <c r="G294" i="1"/>
  <c r="G293" i="1" s="1"/>
  <c r="G300" i="1"/>
  <c r="G298" i="1"/>
  <c r="G254" i="1"/>
  <c r="G253" i="1" s="1"/>
  <c r="G252" i="1"/>
  <c r="G251" i="1" s="1"/>
  <c r="G260" i="1"/>
  <c r="G270" i="1"/>
  <c r="G269" i="1"/>
  <c r="G268" i="1" s="1"/>
  <c r="G250" i="1"/>
  <c r="G276" i="1"/>
  <c r="H254" i="1"/>
  <c r="H253" i="1" s="1"/>
  <c r="H252" i="1" s="1"/>
  <c r="H251" i="1" s="1"/>
  <c r="H250" i="1" s="1"/>
  <c r="H260" i="1"/>
  <c r="H270" i="1"/>
  <c r="H269" i="1"/>
  <c r="H268" i="1" s="1"/>
  <c r="H276" i="1"/>
  <c r="I254" i="1"/>
  <c r="I253" i="1"/>
  <c r="I252" i="1" s="1"/>
  <c r="I260" i="1"/>
  <c r="I270" i="1"/>
  <c r="I269" i="1" s="1"/>
  <c r="I268" i="1"/>
  <c r="I250" i="1" s="1"/>
  <c r="I276" i="1"/>
  <c r="G104" i="1"/>
  <c r="G103" i="1" s="1"/>
  <c r="G102" i="1" s="1"/>
  <c r="G101" i="1" s="1"/>
  <c r="G92" i="1" s="1"/>
  <c r="G27" i="1"/>
  <c r="K168" i="1"/>
  <c r="G51" i="1"/>
  <c r="G61" i="1"/>
  <c r="G50" i="1" s="1"/>
  <c r="G55" i="1"/>
  <c r="G318" i="1"/>
  <c r="G322" i="1"/>
  <c r="G342" i="1"/>
  <c r="G341" i="1" s="1"/>
  <c r="G340" i="1" s="1"/>
  <c r="G339" i="1" s="1"/>
  <c r="G338" i="1" s="1"/>
  <c r="G355" i="1"/>
  <c r="G354" i="1" s="1"/>
  <c r="G350" i="1" s="1"/>
  <c r="G345" i="1" s="1"/>
  <c r="G365" i="1"/>
  <c r="G362" i="1"/>
  <c r="G361" i="1" s="1"/>
  <c r="G360" i="1" s="1"/>
  <c r="G375" i="1"/>
  <c r="G370" i="1" s="1"/>
  <c r="G369" i="1" s="1"/>
  <c r="G368" i="1" s="1"/>
  <c r="G367" i="1" s="1"/>
  <c r="G131" i="1"/>
  <c r="H288" i="1"/>
  <c r="H287" i="1" s="1"/>
  <c r="H286" i="1" s="1"/>
  <c r="H285" i="1" s="1"/>
  <c r="I288" i="1"/>
  <c r="I287" i="1"/>
  <c r="I286" i="1" s="1"/>
  <c r="H291" i="1"/>
  <c r="H290" i="1" s="1"/>
  <c r="H295" i="1"/>
  <c r="H294" i="1" s="1"/>
  <c r="H293" i="1"/>
  <c r="I291" i="1"/>
  <c r="I290" i="1"/>
  <c r="I295" i="1"/>
  <c r="I294" i="1"/>
  <c r="I293" i="1" s="1"/>
  <c r="H168" i="1"/>
  <c r="H170" i="1"/>
  <c r="H176" i="1"/>
  <c r="I168" i="1"/>
  <c r="L42" i="1" s="1"/>
  <c r="I170" i="1"/>
  <c r="M168" i="1" s="1"/>
  <c r="I176" i="1"/>
  <c r="H318" i="1"/>
  <c r="H322" i="1"/>
  <c r="I318" i="1"/>
  <c r="I315" i="1"/>
  <c r="I314" i="1" s="1"/>
  <c r="I313" i="1" s="1"/>
  <c r="I312" i="1" s="1"/>
  <c r="I311" i="1" s="1"/>
  <c r="I322" i="1"/>
  <c r="H51" i="1"/>
  <c r="H61" i="1"/>
  <c r="H55" i="1"/>
  <c r="H45" i="1"/>
  <c r="H44" i="1" s="1"/>
  <c r="I51" i="1"/>
  <c r="I61" i="1"/>
  <c r="I55" i="1"/>
  <c r="I45" i="1"/>
  <c r="I44" i="1"/>
  <c r="H407" i="1"/>
  <c r="I95" i="1"/>
  <c r="I94" i="1" s="1"/>
  <c r="I93" i="1"/>
  <c r="I104" i="1"/>
  <c r="I103" i="1"/>
  <c r="I102" i="1" s="1"/>
  <c r="I101" i="1" s="1"/>
  <c r="I92" i="1" s="1"/>
  <c r="I355" i="1"/>
  <c r="I357" i="1"/>
  <c r="I354" i="1" s="1"/>
  <c r="I350" i="1" s="1"/>
  <c r="I407" i="1"/>
  <c r="I401" i="1" s="1"/>
  <c r="I400" i="1" s="1"/>
  <c r="I399" i="1" s="1"/>
  <c r="I428" i="1"/>
  <c r="I427" i="1"/>
  <c r="I426" i="1" s="1"/>
  <c r="I425" i="1" s="1"/>
  <c r="I424" i="1" s="1"/>
  <c r="I457" i="1"/>
  <c r="I456" i="1"/>
  <c r="I455" i="1" s="1"/>
  <c r="I454" i="1" s="1"/>
  <c r="I453" i="1" s="1"/>
  <c r="H95" i="1"/>
  <c r="H94" i="1" s="1"/>
  <c r="H93" i="1" s="1"/>
  <c r="H104" i="1"/>
  <c r="H355" i="1"/>
  <c r="H354" i="1" s="1"/>
  <c r="H357" i="1"/>
  <c r="H428" i="1"/>
  <c r="H427" i="1" s="1"/>
  <c r="H457" i="1"/>
  <c r="H456" i="1" s="1"/>
  <c r="H455" i="1" s="1"/>
  <c r="H454" i="1" s="1"/>
  <c r="H453" i="1" s="1"/>
  <c r="G407" i="1"/>
  <c r="G428" i="1"/>
  <c r="G427" i="1" s="1"/>
  <c r="G426" i="1" s="1"/>
  <c r="G425" i="1" s="1"/>
  <c r="G424" i="1" s="1"/>
  <c r="G457" i="1"/>
  <c r="G456" i="1"/>
  <c r="G455" i="1" s="1"/>
  <c r="G454" i="1" s="1"/>
  <c r="G453" i="1" s="1"/>
  <c r="G410" i="1"/>
  <c r="G409" i="1" s="1"/>
  <c r="I410" i="1"/>
  <c r="I409" i="1"/>
  <c r="G386" i="1"/>
  <c r="G380" i="1" s="1"/>
  <c r="G379" i="1" s="1"/>
  <c r="I365" i="1"/>
  <c r="I362" i="1"/>
  <c r="I361" i="1" s="1"/>
  <c r="I360" i="1" s="1"/>
  <c r="I338" i="1" s="1"/>
  <c r="I342" i="1"/>
  <c r="I341" i="1"/>
  <c r="I340" i="1" s="1"/>
  <c r="I339" i="1"/>
  <c r="H365" i="1"/>
  <c r="H362" i="1"/>
  <c r="H361" i="1" s="1"/>
  <c r="H360" i="1" s="1"/>
  <c r="H342" i="1"/>
  <c r="H341" i="1"/>
  <c r="H340" i="1" s="1"/>
  <c r="H339" i="1"/>
  <c r="H163" i="1"/>
  <c r="H162" i="1"/>
  <c r="H161" i="1" s="1"/>
  <c r="H160" i="1" s="1"/>
  <c r="H159" i="1" s="1"/>
  <c r="I163" i="1"/>
  <c r="I162" i="1"/>
  <c r="I161" i="1" s="1"/>
  <c r="I160" i="1" s="1"/>
  <c r="I159" i="1" s="1"/>
  <c r="G451" i="1"/>
  <c r="G450" i="1" s="1"/>
  <c r="H451" i="1"/>
  <c r="H450" i="1" s="1"/>
  <c r="I451" i="1"/>
  <c r="I450" i="1" s="1"/>
  <c r="I449" i="1" s="1"/>
  <c r="H375" i="1"/>
  <c r="H370" i="1" s="1"/>
  <c r="H369" i="1"/>
  <c r="H368" i="1" s="1"/>
  <c r="H367" i="1" s="1"/>
  <c r="H465" i="1" s="1"/>
  <c r="I375" i="1"/>
  <c r="H381" i="1"/>
  <c r="H386" i="1"/>
  <c r="I381" i="1"/>
  <c r="I386" i="1"/>
  <c r="H300" i="1"/>
  <c r="H298" i="1"/>
  <c r="I300" i="1"/>
  <c r="I298" i="1"/>
  <c r="H131" i="1"/>
  <c r="H130" i="1" s="1"/>
  <c r="I131" i="1"/>
  <c r="I130" i="1" s="1"/>
  <c r="H108" i="1"/>
  <c r="H103" i="1" s="1"/>
  <c r="I108" i="1"/>
  <c r="H22" i="1"/>
  <c r="H21" i="1" s="1"/>
  <c r="H20" i="1" s="1"/>
  <c r="L55" i="1"/>
  <c r="H69" i="1"/>
  <c r="H237" i="1"/>
  <c r="G70" i="1"/>
  <c r="G69" i="1" s="1"/>
  <c r="I380" i="1"/>
  <c r="I379" i="1" s="1"/>
  <c r="I378" i="1" s="1"/>
  <c r="I22" i="1"/>
  <c r="I21" i="1" s="1"/>
  <c r="I20" i="1" s="1"/>
  <c r="G49" i="1"/>
  <c r="H380" i="1"/>
  <c r="H379" i="1" s="1"/>
  <c r="G22" i="1"/>
  <c r="G21" i="1" s="1"/>
  <c r="G20" i="1" s="1"/>
  <c r="G13" i="1" s="1"/>
  <c r="H110" i="1"/>
  <c r="H102" i="1"/>
  <c r="H101" i="1" s="1"/>
  <c r="G414" i="1"/>
  <c r="G413" i="1" s="1"/>
  <c r="G412" i="1" s="1"/>
  <c r="G48" i="1"/>
  <c r="I251" i="1"/>
  <c r="I448" i="1"/>
  <c r="I447" i="1" s="1"/>
  <c r="G448" i="1"/>
  <c r="G447" i="1" s="1"/>
  <c r="G449" i="1"/>
  <c r="H426" i="1"/>
  <c r="H425" i="1" s="1"/>
  <c r="H424" i="1" s="1"/>
  <c r="H448" i="1"/>
  <c r="H447" i="1" s="1"/>
  <c r="H449" i="1"/>
  <c r="G152" i="1"/>
  <c r="G151" i="1"/>
  <c r="G150" i="1" s="1"/>
  <c r="J413" i="1"/>
  <c r="I129" i="1"/>
  <c r="I128" i="1" s="1"/>
  <c r="I127" i="1" s="1"/>
  <c r="H129" i="1"/>
  <c r="H128" i="1"/>
  <c r="H127" i="1" s="1"/>
  <c r="I285" i="1"/>
  <c r="G464" i="1"/>
  <c r="G285" i="1"/>
  <c r="G123" i="1"/>
  <c r="I13" i="1" l="1"/>
  <c r="I158" i="1"/>
  <c r="H158" i="1"/>
  <c r="H464" i="1"/>
  <c r="H468" i="1" s="1"/>
  <c r="H92" i="1"/>
  <c r="G378" i="1"/>
  <c r="I398" i="1"/>
  <c r="I397" i="1" s="1"/>
  <c r="I48" i="1"/>
  <c r="H398" i="1"/>
  <c r="H397" i="1" s="1"/>
  <c r="G398" i="1"/>
  <c r="G397" i="1" s="1"/>
  <c r="H378" i="1"/>
  <c r="H50" i="1"/>
  <c r="H49" i="1" s="1"/>
  <c r="H48" i="1" s="1"/>
  <c r="H13" i="1" s="1"/>
  <c r="H11" i="1" s="1"/>
  <c r="H460" i="1" s="1"/>
  <c r="H470" i="1" s="1"/>
  <c r="G465" i="1"/>
  <c r="G468" i="1" s="1"/>
  <c r="I464" i="1"/>
  <c r="I468" i="1" s="1"/>
  <c r="H350" i="1"/>
  <c r="H345" i="1" s="1"/>
  <c r="H338" i="1" s="1"/>
  <c r="K42" i="1"/>
  <c r="G130" i="1"/>
  <c r="G129" i="1"/>
  <c r="G128" i="1" s="1"/>
  <c r="G127" i="1" s="1"/>
  <c r="G315" i="1"/>
  <c r="G314" i="1" s="1"/>
  <c r="G313" i="1" s="1"/>
  <c r="G312" i="1" s="1"/>
  <c r="G311" i="1" s="1"/>
  <c r="G11" i="1" s="1"/>
  <c r="G460" i="1" s="1"/>
  <c r="G470" i="1" s="1"/>
  <c r="K55" i="1"/>
  <c r="L168" i="1"/>
  <c r="I11" i="1" l="1"/>
  <c r="I460" i="1" s="1"/>
  <c r="I470" i="1" s="1"/>
</calcChain>
</file>

<file path=xl/sharedStrings.xml><?xml version="1.0" encoding="utf-8"?>
<sst xmlns="http://schemas.openxmlformats.org/spreadsheetml/2006/main" count="2003" uniqueCount="419">
  <si>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</si>
  <si>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Наименование</t>
  </si>
  <si>
    <t>Рз</t>
  </si>
  <si>
    <t>ПР</t>
  </si>
  <si>
    <t>ВР</t>
  </si>
  <si>
    <t>700</t>
  </si>
  <si>
    <t>Общегосударственные вопросы</t>
  </si>
  <si>
    <t>01</t>
  </si>
  <si>
    <t xml:space="preserve">Функционирование высшего должностного лица </t>
  </si>
  <si>
    <t>02</t>
  </si>
  <si>
    <t>Глава муниципального образования</t>
  </si>
  <si>
    <t>03</t>
  </si>
  <si>
    <t>04</t>
  </si>
  <si>
    <t>11</t>
  </si>
  <si>
    <t>Процентные платежи по муниципальному долгу</t>
  </si>
  <si>
    <t>Другие общегосударственные вопросы</t>
  </si>
  <si>
    <t>14</t>
  </si>
  <si>
    <t>07</t>
  </si>
  <si>
    <t>09</t>
  </si>
  <si>
    <t>Национальная экономика</t>
  </si>
  <si>
    <t>08</t>
  </si>
  <si>
    <t>12</t>
  </si>
  <si>
    <t>05</t>
  </si>
  <si>
    <t>06</t>
  </si>
  <si>
    <t>Образование</t>
  </si>
  <si>
    <t>Общее образование</t>
  </si>
  <si>
    <t>Другие вопросы в области образования</t>
  </si>
  <si>
    <t>10</t>
  </si>
  <si>
    <t>Социальная политика</t>
  </si>
  <si>
    <t>Другие вопросы в области социальной политики</t>
  </si>
  <si>
    <t>Пенсионное обеспечение</t>
  </si>
  <si>
    <t>муниципального района</t>
  </si>
  <si>
    <t>Культура</t>
  </si>
  <si>
    <t>Дошкольное образование</t>
  </si>
  <si>
    <t>Охрана семьи и детства</t>
  </si>
  <si>
    <t>Комитет финансов Администрации Шимского</t>
  </si>
  <si>
    <t>792</t>
  </si>
  <si>
    <t>ВСЕГО РАСХОДОВ</t>
  </si>
  <si>
    <t>13</t>
  </si>
  <si>
    <t>Другие вопросы в области национальной экономики</t>
  </si>
  <si>
    <t>Физическая культура и спорт</t>
  </si>
  <si>
    <t xml:space="preserve">Физическая культура </t>
  </si>
  <si>
    <t>Национальная оборона</t>
  </si>
  <si>
    <t>Дорожное хозяйство (дорожные фонды)</t>
  </si>
  <si>
    <t>Резервные средства</t>
  </si>
  <si>
    <t>870</t>
  </si>
  <si>
    <t>Мобилизационная и вневойсковая подготовка</t>
  </si>
  <si>
    <t>Субвенции</t>
  </si>
  <si>
    <t>530</t>
  </si>
  <si>
    <t>Культура, кинематография</t>
  </si>
  <si>
    <t>публично-нормативные обязательства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</si>
  <si>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</si>
  <si>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</si>
  <si>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</si>
  <si>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</si>
  <si>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Расходы на обеспечение функций органов местного самоуправления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</si>
  <si>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</si>
  <si>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</si>
  <si>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 xml:space="preserve">Подпрограмма «Развитие и реформирование местного самоуправления в Шимском муниципальном районе» </t>
  </si>
  <si>
    <t>Расходы на выплаты персоналу казенных учреждений</t>
  </si>
  <si>
    <t>Уплата налогов, сборов и иных платежей</t>
  </si>
  <si>
    <t>Осуществление дорожной деятельности в отношении автомобильных дорог общего пользования местного значения</t>
  </si>
  <si>
    <t>Контрольно-счётная палата Шимского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</si>
  <si>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</si>
  <si>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Возмещение затрат по содержанию штатных единиц, осуществляющих  переданные полномочия поселений по внешнему контролю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</si>
  <si>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</si>
  <si>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</si>
  <si>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</si>
  <si>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Субсидии бюджетным учреждениям</t>
  </si>
  <si>
    <t>610</t>
  </si>
  <si>
    <t>Обеспечение деятельности культурно-досуговых центров</t>
  </si>
  <si>
    <t>Обеспечение деятельности библиотек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</si>
  <si>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</si>
  <si>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</si>
  <si>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</si>
  <si>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Подпрограмма «Развитие дошкольного и общего образования Шимского муниципального района»</t>
  </si>
  <si>
    <t>620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</si>
  <si>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</si>
  <si>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</si>
  <si>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Обеспечение деятельности дошкольных образовательных учреждений</t>
  </si>
  <si>
    <t>320</t>
  </si>
  <si>
    <t>Социальные выплаты гражданам, кроме публичных нормативных социальных выплат</t>
  </si>
  <si>
    <t>Обеспечение деятельности общеобразовательных учреждений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</si>
  <si>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</si>
  <si>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</si>
  <si>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</si>
  <si>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</si>
  <si>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«Вовлечение молодежи Шимского муниципального района в социальную практику»</t>
  </si>
  <si>
    <t>Оздоровление детей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</si>
  <si>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</si>
  <si>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</si>
  <si>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</si>
  <si>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Непрограммные расходы</t>
  </si>
  <si>
    <t>850</t>
  </si>
  <si>
    <t>510</t>
  </si>
  <si>
    <t>Дотации</t>
  </si>
  <si>
    <t>Администрация Шимского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</si>
  <si>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</si>
  <si>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Социальная поддержка обучающихся</t>
  </si>
  <si>
    <t>Национальная безопасность и правоохранительная деятельность</t>
  </si>
  <si>
    <t>Подпрограмма «Совершенствование и развитие муниципальной службы в Шимском муниципальном районе»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</si>
  <si>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</si>
  <si>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410</t>
  </si>
  <si>
    <t>Бюджетные инвестиции</t>
  </si>
  <si>
    <t>Возмещение затрат по содержанию штатных единиц, осуществляющих переданные отдельные государственные полномочия области</t>
  </si>
  <si>
    <t>730</t>
  </si>
  <si>
    <t xml:space="preserve">Обслуживание муниципального долга  </t>
  </si>
  <si>
    <t>Организация питьевого режима в дошкольных и общеобразовательных организациях</t>
  </si>
  <si>
    <t>Субсидии на софинансирование расходов муниципальных учреждений по приобретению коммунальных услуг</t>
  </si>
  <si>
    <t>Расходы муниципальных учреждений на приобретение коммунальных услуг за счет средств местного бюджета</t>
  </si>
  <si>
    <t>Стипендии</t>
  </si>
  <si>
    <t>340</t>
  </si>
  <si>
    <t>ЦС</t>
  </si>
  <si>
    <t>Вед</t>
  </si>
  <si>
    <t>70 0  00 01000</t>
  </si>
  <si>
    <t>72 0 00 00000</t>
  </si>
  <si>
    <t>72 2 00 00000</t>
  </si>
  <si>
    <t>82 0 00 00000</t>
  </si>
  <si>
    <t>73 0 00 00000</t>
  </si>
  <si>
    <t>73 1 00 00000</t>
  </si>
  <si>
    <t>75 0 00 00000</t>
  </si>
  <si>
    <t>79 1 00 00000</t>
  </si>
  <si>
    <t>79 0 00 00000</t>
  </si>
  <si>
    <t>79 2 00 00000</t>
  </si>
  <si>
    <t>79 3 00 00000</t>
  </si>
  <si>
    <t>80 0 00 01000</t>
  </si>
  <si>
    <t>81 0 00 02000</t>
  </si>
  <si>
    <t>72 1 00 00000</t>
  </si>
  <si>
    <t>77 1 00 00000</t>
  </si>
  <si>
    <t>77 0 00 00000</t>
  </si>
  <si>
    <t>77 2 00 00000</t>
  </si>
  <si>
    <t>76 0 00 00000</t>
  </si>
  <si>
    <t>76 1 00 00000</t>
  </si>
  <si>
    <t>Жилищно-коммунальное хозяйство</t>
  </si>
  <si>
    <t>Жилищное хозяйство</t>
  </si>
  <si>
    <t>86 0 00 00000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</si>
  <si>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</si>
  <si>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Сельское хозяйство и рыболовство</t>
  </si>
  <si>
    <t>87 0 00 00000</t>
  </si>
  <si>
    <t xml:space="preserve"> к решению Думы муниципального района   </t>
  </si>
  <si>
    <t xml:space="preserve">  </t>
  </si>
  <si>
    <t>Сумма (тыс. рублей)</t>
  </si>
  <si>
    <t>88 0  00 00000</t>
  </si>
  <si>
    <t>76 2 00 00000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</si>
  <si>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</si>
  <si>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безвозмездные</t>
  </si>
  <si>
    <t>Подпрограмма «Повышение эффективности бюджетных расходов Шимского муниципального района»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</si>
  <si>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</si>
  <si>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субъекта Российской Федерации и  муниципального образования</t>
  </si>
  <si>
    <t>90 0 00 00000</t>
  </si>
  <si>
    <t>90 1 00 00000</t>
  </si>
  <si>
    <t>Реализация подпрограммы «Вовлечение молодежи Шимского муниципального района в социальную практику»</t>
  </si>
  <si>
    <t>90 2 00 00000</t>
  </si>
  <si>
    <t xml:space="preserve">Подпрограмма «Патриотическое воспитание населения Шимского муниципального района» </t>
  </si>
  <si>
    <t>Реализация подпрограммы «Патриотическое воспитание населения Шимского муниципального района»</t>
  </si>
  <si>
    <t>Дополнительное образование детей</t>
  </si>
  <si>
    <t>74 0 00 00000</t>
  </si>
  <si>
    <t>Мероприятия по предупреждению чрезвычайных ситуаций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</si>
  <si>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</si>
  <si>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</si>
  <si>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Судебная система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</si>
  <si>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</si>
  <si>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82 2 00 00000</t>
  </si>
  <si>
    <t>82 2 00 59300</t>
  </si>
  <si>
    <t>Осуществление отдельных государственных полномочий в сфере государственной регистрации актов гражданского состояния</t>
  </si>
  <si>
    <t>Непрограммные расходы в сфере управления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</si>
  <si>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</si>
  <si>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</si>
  <si>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</si>
  <si>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</si>
  <si>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75 1 00 00000</t>
  </si>
  <si>
    <t>75 2 00 00000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</si>
  <si>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</si>
  <si>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</si>
  <si>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Подпрограмма «Совершенствование и развитие сети  автомобильных дорог местного значения Шимского муниципального района»</t>
  </si>
  <si>
    <t>82 2 00 01700</t>
  </si>
  <si>
    <t>Обеспечение деятельности учреждений по оказанию услуг в области бухгалтерского учета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</si>
  <si>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</si>
  <si>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</si>
  <si>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 xml:space="preserve">Муниципальная программа «Развитие молодежной политики в Шимском муниципальном районе» </t>
  </si>
  <si>
    <t>Муниципальная программа «Развитие системы управления имуществом в Шимском муниципальном районе»</t>
  </si>
  <si>
    <t>Подпрограмма «Развитие туризма и туристской деятельности в Шимском муниципальном районе»</t>
  </si>
  <si>
    <t>Подпрограмма «Культура Шимского муниципального района»</t>
  </si>
  <si>
    <t>Муниципальная программа «Развитие культуры и туризма Шимского муниципального района»</t>
  </si>
  <si>
    <t>Муниципальная программа «Развитие молодежной политики в Шимском муниципальном районе»</t>
  </si>
  <si>
    <t>Реализация мероприятий подпрограммы «Комплексные меры противодействия наркомании и зависимости от других психоактивных веществ в Шимском муниципальном районе»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</si>
  <si>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</si>
  <si>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</si>
  <si>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Подпрограмма «Развитие системы управления имуществом в Шимском муниципальном районе»</t>
  </si>
  <si>
    <t>Муниципальная программа «Развитие агропромышленного комплекса Шимского  муниципального района»</t>
  </si>
  <si>
    <t>82 0 00 63780</t>
  </si>
  <si>
    <t>93 0 00 00000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</si>
  <si>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</si>
  <si>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</si>
  <si>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77 3 00 00000</t>
  </si>
  <si>
    <t>77 4 00 00000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</si>
  <si>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правонарушениях,предусмотренных соответсвующими статьями областного бюджета «Об административных правонарушениях»                                           </t>
  </si>
  <si>
    <t xml:space="preserve">Выравнивание бюджетной обеспеченности поселений </t>
  </si>
  <si>
    <t>82 0 00 99990</t>
  </si>
  <si>
    <t>Условно утвержденные расходы</t>
  </si>
  <si>
    <t xml:space="preserve">Молодежная политика 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</si>
  <si>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</si>
  <si>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</si>
  <si>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Муниципальная программа «Энергосбережение и повышение энергетической эффективности в Шимском муниципальном районе»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</si>
  <si>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физической культуры и спорта в Шимском муниципальном районе»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</si>
  <si>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</si>
  <si>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</si>
  <si>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Транспорт</t>
  </si>
  <si>
    <t>75 1 00 99990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</si>
  <si>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</si>
  <si>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 xml:space="preserve"> Подпрограмма «Капитальный ремонт муниципального жилищного фонда Шимского муниципального района»</t>
  </si>
  <si>
    <t>Реализация мероприятий подпрограммы «Капитальный ремонт муниципального жилищного фонда Шимского муниципального района»</t>
  </si>
  <si>
    <t>Реализация мероприятий подпрограммы «Развитие инфраструктуры водоснабжения и водоотведения населенных пунктов Шимского муниципального района»</t>
  </si>
  <si>
    <t>Мероприятия по энергосбережению и повышению энергетической эффективности в жилищном фонде</t>
  </si>
  <si>
    <t>88 0 00 99990</t>
  </si>
  <si>
    <t xml:space="preserve">76 2 00 62320 </t>
  </si>
  <si>
    <t>77 1 00 99990</t>
  </si>
  <si>
    <t>72 2 00 01000</t>
  </si>
  <si>
    <t>72 2 00 01600</t>
  </si>
  <si>
    <t>72 2 00 S2300</t>
  </si>
  <si>
    <t>74 0 00 23730</t>
  </si>
  <si>
    <t>73 1 00 S1510</t>
  </si>
  <si>
    <t>77 1 00 63250</t>
  </si>
  <si>
    <t>77 1 00 01510</t>
  </si>
  <si>
    <t>77 1 00 01500</t>
  </si>
  <si>
    <t>77 1 00 S2120</t>
  </si>
  <si>
    <t>77 1 00 S2300</t>
  </si>
  <si>
    <t>77 1 00 01520</t>
  </si>
  <si>
    <t>77 1 00 S2080</t>
  </si>
  <si>
    <t>76 1 00 01540</t>
  </si>
  <si>
    <t>76 1 00 01500</t>
  </si>
  <si>
    <t>76 1 00 S2300</t>
  </si>
  <si>
    <t>77 2 00 01530</t>
  </si>
  <si>
    <t>77 2 00 01500</t>
  </si>
  <si>
    <t>77 2 00 S2120</t>
  </si>
  <si>
    <t>77 2 00 S2300</t>
  </si>
  <si>
    <t>77 2 00 72120</t>
  </si>
  <si>
    <t>77 2 00 72300</t>
  </si>
  <si>
    <t>77 2 00 63520</t>
  </si>
  <si>
    <t>90 1 00 99990</t>
  </si>
  <si>
    <t>72 1 00 62280</t>
  </si>
  <si>
    <t>77 2 00 63270</t>
  </si>
  <si>
    <t>76 1 00 01400</t>
  </si>
  <si>
    <t>76 1 00 01410</t>
  </si>
  <si>
    <t>76 1 00 01420</t>
  </si>
  <si>
    <t>76 1 00 72300</t>
  </si>
  <si>
    <t>77 1 00 70040</t>
  </si>
  <si>
    <t>77 1 00 70060</t>
  </si>
  <si>
    <t>77 1 00 70500</t>
  </si>
  <si>
    <t>77 1 00 70570</t>
  </si>
  <si>
    <t>77 1 00 70630</t>
  </si>
  <si>
    <t>77 1 00 72080</t>
  </si>
  <si>
    <t>77 1 00 72120</t>
  </si>
  <si>
    <t>77 1 00 72300</t>
  </si>
  <si>
    <t>73 1 00 71510</t>
  </si>
  <si>
    <t>87 0 00 70720</t>
  </si>
  <si>
    <t>72 2 00 72300</t>
  </si>
  <si>
    <t>72 2 00 70650</t>
  </si>
  <si>
    <t>72 2 00 70280</t>
  </si>
  <si>
    <t>72 2 00 51200</t>
  </si>
  <si>
    <t>72 2 00 70060</t>
  </si>
  <si>
    <t>75 2  00 N0821</t>
  </si>
  <si>
    <t>72 1 00 61010</t>
  </si>
  <si>
    <t>77 4 00 70010</t>
  </si>
  <si>
    <t>77 4 00 70130</t>
  </si>
  <si>
    <t>90 2 00 99990</t>
  </si>
  <si>
    <t>77 3 00 01530</t>
  </si>
  <si>
    <t>77 3 00 99990</t>
  </si>
  <si>
    <t>79 1 00  01000</t>
  </si>
  <si>
    <t>79 1 00 70280</t>
  </si>
  <si>
    <t>79 3 00 99990</t>
  </si>
  <si>
    <t>79 2 00 70280</t>
  </si>
  <si>
    <t>79 2 00 51180</t>
  </si>
  <si>
    <t>79 1 00  63900</t>
  </si>
  <si>
    <t>79 2 00 70100</t>
  </si>
  <si>
    <t>86 1 00 00000</t>
  </si>
  <si>
    <t>86 1 00 62500</t>
  </si>
  <si>
    <t>93 0 00 62750</t>
  </si>
  <si>
    <t>Расходы, связанные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Шимского муниципального района</t>
  </si>
  <si>
    <t>82 0 00 64110</t>
  </si>
  <si>
    <t>86 2 00 62600</t>
  </si>
  <si>
    <t>Коммунальное хозяйство</t>
  </si>
  <si>
    <t>Подпрограмма «Развитие инфраструктуры водоснабжения и водоотведения населенных пунктов Шимского муниципального района»</t>
  </si>
  <si>
    <t>86 2 00 00000</t>
  </si>
  <si>
    <t xml:space="preserve">Резервные фонды </t>
  </si>
  <si>
    <t>Подпрограмма «Обеспечение реализации муниципальной программы и прочие мероприятия в области образования, физической культуры и спорта»</t>
  </si>
  <si>
    <t>Подпрограмма «Улучшение жилищных условий детей-сирот и детей, оставшихся без попечения родителей, а так же лиц из числа детей-сирот, и детей, оставшихся без попечения родителей»</t>
  </si>
  <si>
    <t>76 1 00 L4670</t>
  </si>
  <si>
    <t>77 1 E1 00000</t>
  </si>
  <si>
    <t>Федеральный проект "Современная школа"</t>
  </si>
  <si>
    <t>77 1 E1 70020</t>
  </si>
  <si>
    <t>Возмещение затрат по содержанию штатных единиц, осуществляющих переданные отдельные государственные полномочия области, в городских и сельских поселениях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</si>
  <si>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физической культуры и спорта в Шимском муниципальном районе»</t>
  </si>
  <si>
    <t>Реализация мероприятий подпрограммы «Совершенствование и развитие сети 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</si>
  <si>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73 1 00 99990</t>
  </si>
  <si>
    <t>Организация мероприятий при осуществлении деятельности по обращению с животными без владельцев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</si>
  <si>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</si>
  <si>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</si>
  <si>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окружающей среды</t>
  </si>
  <si>
    <t>92 0 00 00000</t>
  </si>
  <si>
    <t>Другие вопросы в области охраны окружающей среды</t>
  </si>
  <si>
    <t>2022 год</t>
  </si>
  <si>
    <t>Организация деятельности по захоронению твердых коммунальных отходов в части рекультивации земельного участка, загрязненного в результате расположения на нем объектов размещения отходов,  вблизи д. Теребутицы  Шимского района</t>
  </si>
  <si>
    <t>Обслуживание государственного (муниципального) долга</t>
  </si>
  <si>
    <t>Обслуживание государственного  (муниципального) внутреннего  долга</t>
  </si>
  <si>
    <t>на 2022 год и на плановый период 2023 и 2024 годов"</t>
  </si>
  <si>
    <t>2024 год</t>
  </si>
  <si>
    <t>Обеспечение деятельности центров образования цифрового и гуманитарного профилей, центров образования естественно-научной и технологической направленностей в общеобразовательных муниципальных организациях области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</si>
  <si>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</si>
  <si>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77 1 00 53031</t>
  </si>
  <si>
    <t>77 1 00 L3041</t>
  </si>
  <si>
    <t>Финансовое обеспечение деятельности центров образования цифрового и гуманитарного профилей в общеобразовательных муниицпальных организациях области</t>
  </si>
  <si>
    <t>77 1 E1 71370</t>
  </si>
  <si>
    <t>Финансовое обеспечение деятельности центров образования естественно-научной и технологической направленностей в муниципальных общеобразовательных организациях области, расположенных в сельской местности и малых городах</t>
  </si>
  <si>
    <t>77 1 E1 72330</t>
  </si>
  <si>
    <t>Федеральный проект "Цифровая образовательная среда"</t>
  </si>
  <si>
    <t>77 1 E4 00000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</si>
  <si>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</si>
  <si>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77 1 E4 71380</t>
  </si>
  <si>
    <t>92 0 00 75300</t>
  </si>
  <si>
    <t>Ведомственная структура расходов бюджета муниципального района на 2022 год и на плановый период 2023 и 2024 годов</t>
  </si>
  <si>
    <t>Приложение 6</t>
  </si>
  <si>
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</si>
  <si>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ку</t>
  </si>
  <si>
    <t>соц под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</si>
  <si>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</si>
  <si>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правонарушений, терроризма и экстремизма в Шимском муниципальном районе"</t>
  </si>
  <si>
    <t>91 0 00 00000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</si>
  <si>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</si>
  <si>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91 0 00 23740</t>
  </si>
  <si>
    <t>собств</t>
  </si>
  <si>
    <t>94 0 00 00000</t>
  </si>
  <si>
    <t>94 0 00 64220</t>
  </si>
  <si>
    <t>Муниципальная программа «Градостроительная политика на территории Медведского, Подгощского и Уторгошского сельских поселений в Шимском муниципальном районе»</t>
  </si>
  <si>
    <t>Утверждение генеральных планов  сельских поселений, правил землепользования и застройки, утверждение подготовленной на основе генеральных планов сельских поселений документации по планировке территории</t>
  </si>
  <si>
    <t>Расходы на обеспечение деятельности Контрольно-счётной палаты Шимского муниципального района</t>
  </si>
  <si>
    <t>705</t>
  </si>
  <si>
    <t>Профессиональная подготовка, переподготовка и повышение квалификации</t>
  </si>
  <si>
    <t>Осуществление первичного воинского учета органами местного самоуправления поселений</t>
  </si>
  <si>
    <t>"О бюджете Шимского муниципального района</t>
  </si>
  <si>
    <t>Резервные фонды местных администраций</t>
  </si>
  <si>
    <t xml:space="preserve">Организация бесплатной перевозки обучающихся общеобразовательных организаций </t>
  </si>
  <si>
    <t>Иные межбюджетные трансферты бюджетам муниципальных районов, муниципальных округов, городского округа области на частичную компенсацию дополнительных расходов на повышение оплаты труда работников бюджетной сферы</t>
  </si>
  <si>
    <t>77 1 00 71410</t>
  </si>
  <si>
    <t>76 1 00 71410</t>
  </si>
  <si>
    <t>72 2 00 71410</t>
  </si>
  <si>
    <t>76 1 00 L5191</t>
  </si>
  <si>
    <t>77 2 00 71410</t>
  </si>
  <si>
    <t xml:space="preserve">Софинансирование мероприятий по организации бесплатной перевозки обучающихся общеобразовательных организаций </t>
  </si>
  <si>
    <t>77 1 00 72380</t>
  </si>
  <si>
    <t>77 1 00 S2380</t>
  </si>
  <si>
    <t>Иные межбюджетные трансферты бюджетам муниципальных районов, муниципальных округов, городского округа области на частичную компенсацию расходов, связанных с увеличением норматива финансирования питания отдельных категорий обучающихся в образовательных организациях, реализующих основную общеобразовательную программу дошкольного образования</t>
  </si>
  <si>
    <t>77 1 00 76190</t>
  </si>
  <si>
    <t>Проведение ремонтных работ в зданиях и сооружениях, обеспечивающих водоснабжение и водоотведение</t>
  </si>
  <si>
    <t>75 1 00 62850</t>
  </si>
  <si>
    <t>92 0 00 65300</t>
  </si>
  <si>
    <t>Проведение государственной экологической экспертизы проектной документации «Рекультивация земельного участка, загрязненного в результате расположения на нем объекта размещения отходов вблизи д. Теребутицы Шимского района»</t>
  </si>
  <si>
    <t>Муниципальная программа «Охрана окружающей среды и экологической безопасности Шимского муниципального района»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</si>
  <si>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образовательными организациями</t>
  </si>
  <si>
    <t>Исполнение судебных актов</t>
  </si>
  <si>
    <t>82 0 00 29990</t>
  </si>
  <si>
    <t>Исполнение судебных решений муниципальными казенными, бюджетными и автономными учреждениями</t>
  </si>
  <si>
    <t>82 0 00 23850</t>
  </si>
  <si>
    <t>Мероприятия по обеспечению первичных мер пожарной безопасности в границах муниципальных районов за пределами городских и сельских населенных пунктов</t>
  </si>
  <si>
    <t>Другие вопросы в области жилищно-коммунального хозяйства</t>
  </si>
  <si>
    <t>82 0 00 23670</t>
  </si>
  <si>
    <t>Внесение вклада в имущество межмуниципальной организации</t>
  </si>
  <si>
    <t>77 1 00 76220</t>
  </si>
  <si>
    <t>Иные межбюджетные трансферты бюджетам муниципальных районов на частичную компенсацию расходов, связанных с увеличением стоимости питания обучающихся в образовательных организациях, реализующих основную общеобразовательную программу дошкольного образования</t>
  </si>
  <si>
    <t>77 1 00 S6220</t>
  </si>
  <si>
    <t>Софинансирование мероприятий по частичной компенсации расходов связанных с увеличением стоимости питания в учреждениях реализующих общеобразовательную программу дошкольного образования</t>
  </si>
  <si>
    <t>76 1 00 63290</t>
  </si>
  <si>
    <t>76 2 00 62420</t>
  </si>
  <si>
    <t>79 2 00 61700</t>
  </si>
  <si>
    <t>540</t>
  </si>
  <si>
    <t>Иные межбюджетные трансферты</t>
  </si>
  <si>
    <t>Мероприятия по реализации на территории района муниципального туристского стандарта</t>
  </si>
  <si>
    <t>Иные межбюджетные трансферты бюджетам поселений Шимского муниципального района на участие в Обществе с ограниченной ответственностью "Межмуниципальное предприятие газоснабжения"</t>
  </si>
  <si>
    <t>Мероприятия по созданию условий для беспрепятственного доступа инвалидов и других маломобильных групп населения к приоритетным объектам, услугам в сфере культуры и образования Шимского муниципального района</t>
  </si>
  <si>
    <t xml:space="preserve">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</si>
  <si>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Финансовое обеспечение первоочередных расходов бюджетов поселений, входящих в состав территории Шимского муниципального района</t>
  </si>
  <si>
    <t>79 2 00 61400</t>
  </si>
  <si>
    <t xml:space="preserve">Иные межбюджетные трансферты
</t>
  </si>
  <si>
    <t>77 2 00 99990</t>
  </si>
  <si>
    <t>Реализация мероприятий подпрограммы  «Развитие дополнительного образования Шимского муниципального района»</t>
  </si>
  <si>
    <t>70 0 00 71410</t>
  </si>
  <si>
    <t>82 2 00 71410</t>
  </si>
  <si>
    <t>76 1 00 S2190</t>
  </si>
  <si>
    <t>Укрепление материально-технической базы муниципальных учреждений, подведомственных органам местного самоуправления, реализующим полномочия в сфере культуры</t>
  </si>
  <si>
    <t>Реализация муниципальных проектов, реализуемых в рамках кластеров</t>
  </si>
  <si>
    <t>90 2 00 72360</t>
  </si>
  <si>
    <t>77 3 00 71410</t>
  </si>
  <si>
    <t>80 0 00 71410</t>
  </si>
  <si>
    <t>79 1 00  71410</t>
  </si>
  <si>
    <t>78 0 00 0000</t>
  </si>
  <si>
    <t>78 1 00 0000</t>
  </si>
  <si>
    <t>Муниципальная программа «Обеспечение экономического развития Шимского муниципального района»</t>
  </si>
  <si>
    <t>Подпрограмма «Развитие торговли в Шимском муниципальном районе»</t>
  </si>
  <si>
    <t>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</si>
  <si>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</si>
  <si>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</si>
  <si>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76 1 00 S2200</t>
  </si>
  <si>
    <t>78 1 00 S2660</t>
  </si>
  <si>
    <t>Софинансирование расходов на возмещение затрат в 2022-2023 годах за приобретение горюче-смазочных материалов юридическим лицам (за исключением государственных (муниципальных) учреждений) и индивидуальным предпринимателям для обеспечения жителей отдалённых и (или) труднодоступных населённых пунктов Шимского муниципального района услугами торговли посредством мобильных торговых объектов, осуществляющих доставку и реализацию товаров</t>
  </si>
  <si>
    <t xml:space="preserve">78 0 00 72660 </t>
  </si>
  <si>
    <t>78 0 00 72660</t>
  </si>
  <si>
    <t>Создание условий для обеспечения жителей отдаленных и (или) труднодоступных населенных пунктов Шимского муниципального района услугами торговли посредством мобильных торговых объектов, осуществляющих доставку и реализацию товаров</t>
  </si>
  <si>
    <t>Обеспечение пожарной безопасности, антитеррористической и антикриминальной безопасности муниципальных учреждений</t>
  </si>
  <si>
    <t xml:space="preserve">77 1 00 62120 </t>
  </si>
  <si>
    <t>77 1 00 71640</t>
  </si>
  <si>
    <t>79  3 00 00000</t>
  </si>
  <si>
    <t>79 3 00 71340</t>
  </si>
  <si>
    <t>Организация  дополнительного профессионального образования  и участия в семинарах служащих, муниципальных служащих Новгородской области, а также работников муниципальных  учреждений в сфере повышения эффективности бюджетных расходов</t>
  </si>
  <si>
    <t>77 4 00 62390</t>
  </si>
  <si>
    <t>Лицензионное сопровождение программных продуктов для муниципальных учреждений</t>
  </si>
  <si>
    <t>Осуществление отдельных государственных полномочий по предоставлению дополнительных мер социальной поддержки обучающимся муниципальных образовательных организаций Новгородской области, являющихся детьми граждан, призванных на военную службу по мобилизации, граждан, заключивших контракт о прохождении военной службы, граждан, заключивших контракт о добровольном содействии в выполнении задач, возложенных на Вооруженные Силы Российской Федерации</t>
  </si>
  <si>
    <t>79 2 00 61800</t>
  </si>
  <si>
    <t>Иные межбюджетные трансферты на приобретение новогодних украшений для общественных пространств</t>
  </si>
  <si>
    <t>Благоустройство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</si>
</sst>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"/>
    <numFmt numFmtId="175" formatCode="#,##0.0"/>
  </numFmts>
  <fonts count="20" x14ac:knownFonts="1"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" fontId="17" fillId="0" borderId="6">
      <alignment horizontal="center" vertical="top" shrinkToFit="1"/>
    </xf>
    <xf numFmtId="1" fontId="17" fillId="0" borderId="6">
      <alignment horizontal="center" vertical="top" shrinkToFit="1"/>
    </xf>
    <xf numFmtId="0" fontId="18" fillId="0" borderId="6">
      <alignment vertical="top" wrapText="1"/>
    </xf>
    <xf numFmtId="0" fontId="18" fillId="0" borderId="6">
      <alignment vertical="top" wrapText="1"/>
    </xf>
  </cellStyleXfs>
  <cellXfs count="128">
    <xf numFmtId="0" fontId="0" fillId="0" borderId="0" xfId="0"/>
    <xf numFmtId="174" fontId="1" fillId="0" borderId="0" xfId="0" applyNumberFormat="1" applyFont="1" applyFill="1" applyAlignment="1">
      <alignment horizontal="right"/>
    </xf>
    <xf numFmtId="0" fontId="0" fillId="0" borderId="0" xfId="0" applyFont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174" fontId="1" fillId="0" borderId="0" xfId="0" applyNumberFormat="1" applyFont="1" applyFill="1" applyAlignment="1"/>
    <xf numFmtId="0" fontId="2" fillId="0" borderId="0" xfId="0" applyFont="1" applyFill="1" applyAlignment="1">
      <alignment horizontal="left"/>
    </xf>
    <xf numFmtId="174" fontId="2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 horizontal="right"/>
    </xf>
    <xf numFmtId="0" fontId="0" fillId="0" borderId="0" xfId="0" applyFont="1" applyBorder="1"/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/>
    <xf numFmtId="174" fontId="2" fillId="0" borderId="0" xfId="0" applyNumberFormat="1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left" wrapText="1"/>
    </xf>
    <xf numFmtId="1" fontId="4" fillId="2" borderId="0" xfId="0" applyNumberFormat="1" applyFont="1" applyFill="1" applyAlignment="1">
      <alignment horizontal="center"/>
    </xf>
    <xf numFmtId="174" fontId="1" fillId="2" borderId="0" xfId="0" applyNumberFormat="1" applyFont="1" applyFill="1" applyBorder="1" applyAlignment="1">
      <alignment horizontal="right"/>
    </xf>
    <xf numFmtId="174" fontId="4" fillId="2" borderId="0" xfId="0" applyNumberFormat="1" applyFont="1" applyFill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174" fontId="10" fillId="2" borderId="0" xfId="0" applyNumberFormat="1" applyFont="1" applyFill="1"/>
    <xf numFmtId="174" fontId="0" fillId="2" borderId="0" xfId="0" applyNumberFormat="1" applyFont="1" applyFill="1" applyBorder="1"/>
    <xf numFmtId="0" fontId="9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17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9" fillId="0" borderId="0" xfId="0" applyFont="1" applyFill="1"/>
    <xf numFmtId="0" fontId="11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Alignment="1">
      <alignment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174" fontId="4" fillId="0" borderId="0" xfId="0" applyNumberFormat="1" applyFont="1" applyFill="1" applyAlignment="1"/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/>
    <xf numFmtId="174" fontId="2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1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Fill="1"/>
    <xf numFmtId="0" fontId="12" fillId="0" borderId="0" xfId="0" applyFont="1" applyFill="1" applyAlignment="1">
      <alignment vertical="center" wrapText="1"/>
    </xf>
    <xf numFmtId="1" fontId="6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wrapText="1"/>
    </xf>
    <xf numFmtId="0" fontId="13" fillId="0" borderId="0" xfId="0" applyFont="1" applyFill="1" applyAlignment="1">
      <alignment wrapText="1"/>
    </xf>
    <xf numFmtId="0" fontId="6" fillId="0" borderId="0" xfId="0" applyFont="1" applyFill="1" applyAlignment="1"/>
    <xf numFmtId="0" fontId="4" fillId="0" borderId="0" xfId="0" applyFont="1" applyFill="1" applyAlignment="1">
      <alignment vertical="center" wrapText="1"/>
    </xf>
    <xf numFmtId="0" fontId="6" fillId="0" borderId="0" xfId="0" applyFont="1" applyFill="1"/>
    <xf numFmtId="49" fontId="11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/>
    <xf numFmtId="0" fontId="6" fillId="0" borderId="0" xfId="0" applyFont="1" applyFill="1" applyAlignment="1">
      <alignment horizontal="center" wrapText="1"/>
    </xf>
    <xf numFmtId="0" fontId="14" fillId="0" borderId="0" xfId="0" applyFont="1" applyFill="1"/>
    <xf numFmtId="0" fontId="7" fillId="0" borderId="0" xfId="0" applyFont="1" applyFill="1" applyAlignment="1">
      <alignment wrapText="1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horizontal="left" vertical="center" wrapText="1"/>
    </xf>
    <xf numFmtId="175" fontId="0" fillId="0" borderId="0" xfId="0" applyNumberFormat="1" applyFont="1" applyBorder="1"/>
    <xf numFmtId="1" fontId="6" fillId="0" borderId="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74" fontId="6" fillId="0" borderId="2" xfId="0" applyNumberFormat="1" applyFont="1" applyFill="1" applyBorder="1" applyAlignment="1">
      <alignment horizontal="center" vertical="center" wrapText="1"/>
    </xf>
    <xf numFmtId="174" fontId="6" fillId="0" borderId="3" xfId="0" applyNumberFormat="1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/>
    </xf>
    <xf numFmtId="175" fontId="6" fillId="0" borderId="0" xfId="0" applyNumberFormat="1" applyFont="1" applyFill="1" applyBorder="1" applyAlignment="1">
      <alignment horizontal="center" wrapText="1"/>
    </xf>
    <xf numFmtId="175" fontId="4" fillId="0" borderId="0" xfId="0" applyNumberFormat="1" applyFont="1" applyFill="1" applyBorder="1" applyAlignment="1">
      <alignment horizontal="center" wrapText="1"/>
    </xf>
    <xf numFmtId="175" fontId="4" fillId="0" borderId="0" xfId="0" applyNumberFormat="1" applyFont="1" applyFill="1" applyAlignment="1">
      <alignment horizontal="center" wrapText="1"/>
    </xf>
    <xf numFmtId="175" fontId="6" fillId="0" borderId="0" xfId="0" applyNumberFormat="1" applyFont="1" applyFill="1" applyBorder="1" applyAlignment="1">
      <alignment horizontal="center" vertical="center" wrapText="1"/>
    </xf>
    <xf numFmtId="175" fontId="4" fillId="0" borderId="0" xfId="0" applyNumberFormat="1" applyFont="1" applyFill="1" applyBorder="1" applyAlignment="1">
      <alignment horizontal="center"/>
    </xf>
    <xf numFmtId="175" fontId="6" fillId="0" borderId="0" xfId="0" applyNumberFormat="1" applyFont="1" applyFill="1" applyAlignment="1">
      <alignment horizont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174" fontId="4" fillId="0" borderId="0" xfId="0" applyNumberFormat="1" applyFont="1" applyFill="1" applyAlignment="1">
      <alignment horizontal="right"/>
    </xf>
    <xf numFmtId="174" fontId="0" fillId="0" borderId="0" xfId="0" applyNumberFormat="1" applyFont="1" applyFill="1" applyBorder="1"/>
    <xf numFmtId="174" fontId="15" fillId="0" borderId="0" xfId="0" applyNumberFormat="1" applyFont="1" applyFill="1" applyAlignment="1">
      <alignment horizontal="right"/>
    </xf>
    <xf numFmtId="0" fontId="0" fillId="0" borderId="0" xfId="0" applyFont="1" applyFill="1"/>
    <xf numFmtId="174" fontId="6" fillId="0" borderId="0" xfId="0" applyNumberFormat="1" applyFont="1" applyFill="1" applyAlignment="1">
      <alignment horizontal="right"/>
    </xf>
    <xf numFmtId="174" fontId="10" fillId="0" borderId="0" xfId="0" applyNumberFormat="1" applyFont="1" applyFill="1"/>
    <xf numFmtId="49" fontId="4" fillId="0" borderId="0" xfId="0" applyNumberFormat="1" applyFont="1" applyFill="1" applyAlignment="1"/>
    <xf numFmtId="0" fontId="9" fillId="0" borderId="0" xfId="0" applyFont="1" applyFill="1" applyBorder="1" applyAlignment="1">
      <alignment vertical="center" wrapText="1"/>
    </xf>
    <xf numFmtId="0" fontId="19" fillId="0" borderId="0" xfId="0" applyFont="1" applyFill="1"/>
    <xf numFmtId="0" fontId="19" fillId="0" borderId="0" xfId="3" applyNumberFormat="1" applyFont="1" applyFill="1" applyBorder="1" applyAlignment="1" applyProtection="1">
      <alignment horizontal="left" wrapText="1"/>
    </xf>
    <xf numFmtId="1" fontId="19" fillId="0" borderId="0" xfId="1" applyNumberFormat="1" applyFont="1" applyFill="1" applyBorder="1" applyAlignment="1" applyProtection="1">
      <alignment horizontal="center" shrinkToFit="1"/>
    </xf>
    <xf numFmtId="0" fontId="9" fillId="0" borderId="0" xfId="0" applyFont="1" applyFill="1" applyBorder="1"/>
    <xf numFmtId="0" fontId="11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174" fontId="4" fillId="0" borderId="4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</cellXfs>
  <cellStyles count="5">
    <cellStyle name="xl25" xfId="1"/>
    <cellStyle name="xl26" xfId="2"/>
    <cellStyle name="xl37" xfId="3"/>
    <cellStyle name="xl61" xf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98"/>
  <sheetViews>
    <sheetView showGridLines="0" tabSelected="1" showWhiteSpace="0" view="pageBreakPreview" topLeftCell="A400" zoomScaleNormal="100" zoomScaleSheetLayoutView="100" workbookViewId="0">
      <selection activeCell="A216" sqref="A216"/>
    </sheetView>
  </sheetViews>
  <sheetFormatPr defaultColWidth="9.109375" defaultRowHeight="14.4" customHeight="1" x14ac:dyDescent="0.3"/>
  <cols>
    <col min="1" max="1" width="69.5546875" style="17" customWidth="1"/>
    <col min="2" max="2" width="6.33203125" style="18" customWidth="1"/>
    <col min="3" max="4" width="4.5546875" style="18" customWidth="1"/>
    <col min="5" max="5" width="14" style="18" customWidth="1"/>
    <col min="6" max="6" width="9.44140625" style="18" customWidth="1"/>
    <col min="7" max="7" width="12.5546875" style="20" customWidth="1"/>
    <col min="8" max="9" width="13" style="19" customWidth="1"/>
    <col min="10" max="10" width="14.33203125" style="11" customWidth="1"/>
    <col min="11" max="11" width="17.6640625" style="11" customWidth="1"/>
    <col min="12" max="12" width="14.33203125" style="11" customWidth="1"/>
    <col min="13" max="13" width="10.88671875" style="11" customWidth="1"/>
    <col min="14" max="15" width="8.6640625" style="11" customWidth="1"/>
    <col min="16" max="20" width="12.6640625" style="1" customWidth="1"/>
    <col min="21" max="21" width="12.6640625" style="2" customWidth="1"/>
    <col min="22" max="22" width="29.33203125" style="2" customWidth="1"/>
    <col min="23" max="23" width="5.6640625" style="2" customWidth="1"/>
    <col min="24" max="24" width="11.6640625" style="2" customWidth="1"/>
    <col min="25" max="25" width="9.109375" style="2"/>
    <col min="26" max="26" width="11.88671875" style="2" customWidth="1"/>
    <col min="27" max="27" width="9.109375" style="2"/>
    <col min="28" max="28" width="10.5546875" style="2" customWidth="1"/>
    <col min="29" max="35" width="9.109375" style="2"/>
    <col min="36" max="16384" width="9.109375" style="3"/>
  </cols>
  <sheetData>
    <row r="1" spans="1:35" ht="14.4" customHeight="1" x14ac:dyDescent="0.3">
      <c r="A1" s="48"/>
      <c r="B1" s="34"/>
      <c r="C1" s="34"/>
      <c r="D1" s="34"/>
      <c r="E1" s="115" t="s">
        <v>321</v>
      </c>
      <c r="F1" s="115"/>
      <c r="G1" s="115"/>
      <c r="H1" s="115"/>
      <c r="I1" s="49"/>
      <c r="J1" s="13"/>
      <c r="K1" s="13"/>
      <c r="L1" s="13"/>
      <c r="M1" s="13"/>
      <c r="N1" s="13"/>
      <c r="O1" s="13"/>
      <c r="P1" s="4"/>
      <c r="Q1" s="4"/>
      <c r="R1" s="4"/>
      <c r="S1" s="4"/>
      <c r="T1" s="4"/>
    </row>
    <row r="2" spans="1:35" ht="14.4" customHeight="1" x14ac:dyDescent="0.3">
      <c r="A2" s="48"/>
      <c r="B2" s="50"/>
      <c r="C2" s="51"/>
      <c r="D2" s="52" t="s">
        <v>140</v>
      </c>
      <c r="E2" s="124" t="s">
        <v>139</v>
      </c>
      <c r="F2" s="124"/>
      <c r="G2" s="124"/>
      <c r="H2" s="124"/>
      <c r="I2" s="124"/>
    </row>
    <row r="3" spans="1:35" ht="14.4" customHeight="1" x14ac:dyDescent="0.3">
      <c r="A3" s="48"/>
      <c r="B3" s="50"/>
      <c r="C3" s="51"/>
      <c r="D3" s="51"/>
      <c r="E3" s="124" t="s">
        <v>339</v>
      </c>
      <c r="F3" s="124"/>
      <c r="G3" s="124"/>
      <c r="H3" s="124"/>
      <c r="I3" s="124"/>
      <c r="P3" s="11"/>
      <c r="Q3" s="11"/>
      <c r="R3" s="11"/>
      <c r="S3" s="11"/>
      <c r="T3" s="11"/>
      <c r="U3" s="12"/>
      <c r="V3" s="12"/>
      <c r="W3" s="12"/>
    </row>
    <row r="4" spans="1:35" ht="14.4" customHeight="1" x14ac:dyDescent="0.3">
      <c r="A4" s="48"/>
      <c r="B4" s="50"/>
      <c r="C4" s="51"/>
      <c r="D4" s="51"/>
      <c r="E4" s="124" t="s">
        <v>305</v>
      </c>
      <c r="F4" s="124"/>
      <c r="G4" s="124"/>
      <c r="H4" s="124"/>
      <c r="I4" s="124"/>
      <c r="P4" s="11"/>
      <c r="Q4" s="11"/>
      <c r="R4" s="11"/>
      <c r="S4" s="11"/>
      <c r="T4" s="11"/>
      <c r="U4" s="12"/>
      <c r="V4" s="12"/>
      <c r="W4" s="12"/>
    </row>
    <row r="5" spans="1:35" ht="13.5" customHeight="1" x14ac:dyDescent="0.3">
      <c r="A5" s="48"/>
      <c r="B5" s="50"/>
      <c r="C5" s="51"/>
      <c r="D5" s="51"/>
      <c r="E5" s="126"/>
      <c r="F5" s="126"/>
      <c r="G5" s="127"/>
      <c r="H5" s="11"/>
      <c r="I5" s="11"/>
      <c r="P5" s="11"/>
      <c r="Q5" s="11"/>
      <c r="R5" s="11"/>
      <c r="S5" s="11"/>
      <c r="T5" s="11"/>
      <c r="U5" s="12"/>
      <c r="V5" s="12"/>
      <c r="W5" s="12"/>
    </row>
    <row r="6" spans="1:35" ht="17.25" customHeight="1" x14ac:dyDescent="0.3">
      <c r="A6" s="123" t="s">
        <v>320</v>
      </c>
      <c r="B6" s="123"/>
      <c r="C6" s="123"/>
      <c r="D6" s="123"/>
      <c r="E6" s="123"/>
      <c r="F6" s="123"/>
      <c r="G6" s="123"/>
      <c r="H6" s="123"/>
      <c r="I6" s="53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35" ht="16.5" customHeight="1" x14ac:dyDescent="0.3">
      <c r="A7" s="122"/>
      <c r="B7" s="122"/>
      <c r="C7" s="122"/>
      <c r="D7" s="122"/>
      <c r="E7" s="122"/>
      <c r="F7" s="122"/>
      <c r="G7" s="122"/>
      <c r="H7" s="53"/>
      <c r="I7" s="53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35" ht="12.75" customHeight="1" x14ac:dyDescent="0.3">
      <c r="A8" s="55"/>
      <c r="B8" s="34"/>
      <c r="C8" s="34"/>
      <c r="D8" s="34"/>
      <c r="E8" s="34"/>
      <c r="F8" s="34"/>
      <c r="G8" s="29"/>
      <c r="H8" s="125" t="s">
        <v>141</v>
      </c>
      <c r="I8" s="125"/>
      <c r="J8" s="14"/>
      <c r="K8" s="14"/>
      <c r="L8" s="14"/>
      <c r="M8" s="14"/>
      <c r="N8" s="14"/>
      <c r="O8" s="14"/>
      <c r="P8" s="7"/>
      <c r="Q8" s="7"/>
      <c r="R8" s="7"/>
      <c r="S8" s="7"/>
      <c r="T8" s="7"/>
    </row>
    <row r="9" spans="1:35" ht="29.25" customHeight="1" x14ac:dyDescent="0.3">
      <c r="A9" s="95" t="s">
        <v>1</v>
      </c>
      <c r="B9" s="96" t="s">
        <v>113</v>
      </c>
      <c r="C9" s="96" t="s">
        <v>2</v>
      </c>
      <c r="D9" s="96" t="s">
        <v>3</v>
      </c>
      <c r="E9" s="96" t="s">
        <v>112</v>
      </c>
      <c r="F9" s="96" t="s">
        <v>4</v>
      </c>
      <c r="G9" s="97" t="s">
        <v>301</v>
      </c>
      <c r="H9" s="98" t="s">
        <v>296</v>
      </c>
      <c r="I9" s="98" t="s">
        <v>306</v>
      </c>
      <c r="J9" s="14"/>
      <c r="K9" s="14"/>
      <c r="L9" s="14"/>
      <c r="M9" s="14"/>
      <c r="N9" s="14"/>
      <c r="O9" s="14"/>
      <c r="P9" s="7"/>
      <c r="Q9" s="7"/>
      <c r="R9" s="7"/>
      <c r="S9" s="7"/>
      <c r="T9" s="7"/>
    </row>
    <row r="10" spans="1:35" ht="18.75" customHeight="1" x14ac:dyDescent="0.3">
      <c r="A10" s="45"/>
      <c r="B10" s="93"/>
      <c r="C10" s="93"/>
      <c r="D10" s="93"/>
      <c r="E10" s="93"/>
      <c r="F10" s="93"/>
      <c r="G10" s="47"/>
      <c r="H10" s="94"/>
      <c r="I10" s="94"/>
      <c r="J10" s="14"/>
      <c r="K10" s="14"/>
      <c r="L10" s="14"/>
      <c r="M10" s="14"/>
      <c r="N10" s="14"/>
      <c r="O10" s="14"/>
      <c r="P10" s="7"/>
      <c r="Q10" s="7"/>
      <c r="R10" s="7"/>
      <c r="S10" s="7"/>
      <c r="T10" s="7"/>
    </row>
    <row r="11" spans="1:35" ht="14.25" customHeight="1" x14ac:dyDescent="0.3">
      <c r="A11" s="56" t="s">
        <v>96</v>
      </c>
      <c r="B11" s="43" t="s">
        <v>5</v>
      </c>
      <c r="C11" s="43"/>
      <c r="D11" s="43"/>
      <c r="E11" s="43"/>
      <c r="F11" s="43"/>
      <c r="G11" s="99">
        <f>G13+G79+G92+G127+G150+G158+G311+G338+G367</f>
        <v>291462.59999999998</v>
      </c>
      <c r="H11" s="99">
        <f>H13+H79+H92+H127+H150+H158+H311+H338+H367</f>
        <v>246875.80000000002</v>
      </c>
      <c r="I11" s="99">
        <f>I13+I79+I92+I127+I150+I158+I311+I338+I367</f>
        <v>224513.32</v>
      </c>
    </row>
    <row r="12" spans="1:35" s="5" customFormat="1" ht="9" customHeight="1" x14ac:dyDescent="0.3">
      <c r="A12" s="57"/>
      <c r="B12" s="43"/>
      <c r="C12" s="43"/>
      <c r="D12" s="43"/>
      <c r="E12" s="58"/>
      <c r="F12" s="43"/>
      <c r="G12" s="99"/>
      <c r="H12" s="99"/>
      <c r="I12" s="99"/>
      <c r="J12" s="11"/>
      <c r="K12" s="11"/>
      <c r="L12" s="11"/>
      <c r="M12" s="11"/>
      <c r="N12" s="11"/>
      <c r="O12" s="11"/>
      <c r="P12" s="1"/>
      <c r="Q12" s="1"/>
      <c r="R12" s="1"/>
      <c r="S12" s="1"/>
      <c r="T12" s="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s="5" customFormat="1" ht="14.4" customHeight="1" x14ac:dyDescent="0.3">
      <c r="A13" s="59" t="s">
        <v>6</v>
      </c>
      <c r="B13" s="54">
        <v>700</v>
      </c>
      <c r="C13" s="43" t="s">
        <v>7</v>
      </c>
      <c r="D13" s="43"/>
      <c r="E13" s="58"/>
      <c r="F13" s="54"/>
      <c r="G13" s="100">
        <f>G15+G20+G48+G44+G39</f>
        <v>50985.3</v>
      </c>
      <c r="H13" s="100">
        <f>H15+H20+H48+H44+H39</f>
        <v>42568.1</v>
      </c>
      <c r="I13" s="100">
        <f>I15+I20+I48+I44+I39</f>
        <v>42592.92</v>
      </c>
      <c r="J13" s="11"/>
      <c r="K13" s="11"/>
      <c r="L13" s="11"/>
      <c r="M13" s="11"/>
      <c r="N13" s="11"/>
      <c r="O13" s="11"/>
      <c r="P13" s="1"/>
      <c r="Q13" s="1"/>
      <c r="R13" s="1"/>
      <c r="S13" s="1"/>
      <c r="T13" s="1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s="5" customFormat="1" ht="14.4" customHeight="1" x14ac:dyDescent="0.3">
      <c r="A14" s="60" t="s">
        <v>8</v>
      </c>
      <c r="B14" s="61"/>
      <c r="C14" s="58"/>
      <c r="D14" s="58"/>
      <c r="E14" s="26"/>
      <c r="F14" s="61"/>
      <c r="G14" s="101"/>
      <c r="H14" s="101"/>
      <c r="I14" s="101"/>
      <c r="J14" s="11"/>
      <c r="K14" s="11"/>
      <c r="L14" s="11"/>
      <c r="M14" s="11"/>
      <c r="N14" s="11"/>
      <c r="O14" s="11"/>
      <c r="P14" s="1"/>
      <c r="Q14" s="1"/>
      <c r="R14" s="1"/>
      <c r="S14" s="1"/>
      <c r="T14" s="1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s="5" customFormat="1" ht="14.4" customHeight="1" x14ac:dyDescent="0.3">
      <c r="A15" s="60" t="s">
        <v>148</v>
      </c>
      <c r="B15" s="54">
        <v>700</v>
      </c>
      <c r="C15" s="43" t="s">
        <v>7</v>
      </c>
      <c r="D15" s="43" t="s">
        <v>9</v>
      </c>
      <c r="E15" s="26"/>
      <c r="F15" s="54"/>
      <c r="G15" s="100">
        <f>G16+G18</f>
        <v>1935.7</v>
      </c>
      <c r="H15" s="100">
        <f t="shared" ref="G15:I16" si="0">H16</f>
        <v>1583.1</v>
      </c>
      <c r="I15" s="100">
        <f t="shared" si="0"/>
        <v>1583.1</v>
      </c>
      <c r="J15" s="11"/>
      <c r="K15" s="11"/>
      <c r="L15" s="11"/>
      <c r="M15" s="11"/>
      <c r="N15" s="11"/>
      <c r="O15" s="11"/>
      <c r="P15" s="1"/>
      <c r="Q15" s="1"/>
      <c r="R15" s="1"/>
      <c r="S15" s="1"/>
      <c r="T15" s="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s="5" customFormat="1" ht="14.4" customHeight="1" x14ac:dyDescent="0.3">
      <c r="A16" s="50" t="s">
        <v>10</v>
      </c>
      <c r="B16" s="61">
        <v>700</v>
      </c>
      <c r="C16" s="26" t="s">
        <v>7</v>
      </c>
      <c r="D16" s="26" t="s">
        <v>9</v>
      </c>
      <c r="E16" s="26" t="s">
        <v>114</v>
      </c>
      <c r="F16" s="61"/>
      <c r="G16" s="101">
        <f t="shared" si="0"/>
        <v>1857.7</v>
      </c>
      <c r="H16" s="101">
        <f t="shared" si="0"/>
        <v>1583.1</v>
      </c>
      <c r="I16" s="101">
        <f t="shared" si="0"/>
        <v>1583.1</v>
      </c>
      <c r="J16" s="11"/>
      <c r="K16" s="11"/>
      <c r="L16" s="11"/>
      <c r="M16" s="11"/>
      <c r="N16" s="11"/>
      <c r="O16" s="11"/>
      <c r="P16" s="1"/>
      <c r="Q16" s="1"/>
      <c r="R16" s="1"/>
      <c r="S16" s="1"/>
      <c r="T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s="5" customFormat="1" ht="21.75" customHeight="1" x14ac:dyDescent="0.3">
      <c r="A17" s="38" t="s">
        <v>52</v>
      </c>
      <c r="B17" s="61">
        <v>700</v>
      </c>
      <c r="C17" s="26" t="s">
        <v>7</v>
      </c>
      <c r="D17" s="26" t="s">
        <v>9</v>
      </c>
      <c r="E17" s="26" t="s">
        <v>114</v>
      </c>
      <c r="F17" s="61" t="s">
        <v>51</v>
      </c>
      <c r="G17" s="101">
        <v>1857.7</v>
      </c>
      <c r="H17" s="101">
        <v>1583.1</v>
      </c>
      <c r="I17" s="101">
        <v>1583.1</v>
      </c>
      <c r="J17" s="15"/>
      <c r="K17" s="15"/>
      <c r="L17" s="15"/>
      <c r="M17" s="15"/>
      <c r="N17" s="15"/>
      <c r="O17" s="15"/>
      <c r="P17" s="9"/>
      <c r="Q17" s="9"/>
      <c r="R17" s="9"/>
      <c r="S17" s="9"/>
      <c r="T17" s="9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s="5" customFormat="1" ht="42.75" customHeight="1" x14ac:dyDescent="0.3">
      <c r="A18" s="38" t="s">
        <v>342</v>
      </c>
      <c r="B18" s="61">
        <v>700</v>
      </c>
      <c r="C18" s="26" t="s">
        <v>7</v>
      </c>
      <c r="D18" s="26" t="s">
        <v>9</v>
      </c>
      <c r="E18" s="26" t="s">
        <v>385</v>
      </c>
      <c r="F18" s="61"/>
      <c r="G18" s="101">
        <f>G19</f>
        <v>78</v>
      </c>
      <c r="H18" s="101">
        <f>H19</f>
        <v>0</v>
      </c>
      <c r="I18" s="101">
        <f>I19</f>
        <v>0</v>
      </c>
      <c r="J18" s="15"/>
      <c r="K18" s="15"/>
      <c r="L18" s="15"/>
      <c r="M18" s="15"/>
      <c r="N18" s="15"/>
      <c r="O18" s="15"/>
      <c r="P18" s="9"/>
      <c r="Q18" s="9"/>
      <c r="R18" s="9"/>
      <c r="S18" s="9"/>
      <c r="T18" s="9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s="5" customFormat="1" ht="21.75" customHeight="1" x14ac:dyDescent="0.3">
      <c r="A19" s="38" t="s">
        <v>52</v>
      </c>
      <c r="B19" s="61">
        <v>700</v>
      </c>
      <c r="C19" s="26" t="s">
        <v>7</v>
      </c>
      <c r="D19" s="26" t="s">
        <v>9</v>
      </c>
      <c r="E19" s="26" t="s">
        <v>385</v>
      </c>
      <c r="F19" s="61">
        <v>120</v>
      </c>
      <c r="G19" s="101">
        <v>78</v>
      </c>
      <c r="H19" s="101">
        <v>0</v>
      </c>
      <c r="I19" s="101">
        <v>0</v>
      </c>
      <c r="J19" s="15"/>
      <c r="K19" s="15"/>
      <c r="L19" s="15"/>
      <c r="M19" s="15"/>
      <c r="N19" s="15"/>
      <c r="O19" s="15"/>
      <c r="P19" s="9"/>
      <c r="Q19" s="9"/>
      <c r="R19" s="9"/>
      <c r="S19" s="9"/>
      <c r="T19" s="9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43.5" customHeight="1" x14ac:dyDescent="0.3">
      <c r="A20" s="44" t="s">
        <v>97</v>
      </c>
      <c r="B20" s="54">
        <v>700</v>
      </c>
      <c r="C20" s="43" t="s">
        <v>7</v>
      </c>
      <c r="D20" s="43" t="s">
        <v>12</v>
      </c>
      <c r="E20" s="43"/>
      <c r="F20" s="54"/>
      <c r="G20" s="100">
        <f>G21+G36</f>
        <v>28788.600000000002</v>
      </c>
      <c r="H20" s="100">
        <f t="shared" ref="G20:I21" si="1">H21</f>
        <v>26950.3</v>
      </c>
      <c r="I20" s="100">
        <f t="shared" si="1"/>
        <v>26950.3</v>
      </c>
    </row>
    <row r="21" spans="1:35" ht="30" customHeight="1" x14ac:dyDescent="0.3">
      <c r="A21" s="62" t="s">
        <v>172</v>
      </c>
      <c r="B21" s="61">
        <v>700</v>
      </c>
      <c r="C21" s="26" t="s">
        <v>7</v>
      </c>
      <c r="D21" s="26" t="s">
        <v>12</v>
      </c>
      <c r="E21" s="26" t="s">
        <v>115</v>
      </c>
      <c r="F21" s="61"/>
      <c r="G21" s="101">
        <f t="shared" si="1"/>
        <v>28469.200000000001</v>
      </c>
      <c r="H21" s="101">
        <f t="shared" si="1"/>
        <v>26950.3</v>
      </c>
      <c r="I21" s="101">
        <f t="shared" si="1"/>
        <v>26950.3</v>
      </c>
      <c r="J21" s="15"/>
      <c r="K21" s="15"/>
      <c r="L21" s="15"/>
      <c r="M21" s="15"/>
      <c r="N21" s="15"/>
      <c r="O21" s="15"/>
      <c r="P21" s="9"/>
      <c r="Q21" s="9"/>
      <c r="R21" s="9"/>
      <c r="S21" s="9"/>
      <c r="T21" s="9"/>
    </row>
    <row r="22" spans="1:35" ht="27.75" customHeight="1" x14ac:dyDescent="0.3">
      <c r="A22" s="62" t="s">
        <v>58</v>
      </c>
      <c r="B22" s="63">
        <v>700</v>
      </c>
      <c r="C22" s="26" t="s">
        <v>7</v>
      </c>
      <c r="D22" s="26" t="s">
        <v>12</v>
      </c>
      <c r="E22" s="58" t="s">
        <v>116</v>
      </c>
      <c r="F22" s="63"/>
      <c r="G22" s="101">
        <f>G23+G27+G30+G33</f>
        <v>28469.200000000001</v>
      </c>
      <c r="H22" s="101">
        <f>H23+H27+H30</f>
        <v>26950.3</v>
      </c>
      <c r="I22" s="101">
        <f>I23+I27+I30</f>
        <v>26950.3</v>
      </c>
      <c r="J22" s="15"/>
      <c r="K22" s="15"/>
      <c r="L22" s="15"/>
      <c r="M22" s="15"/>
      <c r="N22" s="15"/>
      <c r="O22" s="15"/>
      <c r="P22" s="9"/>
      <c r="Q22" s="9"/>
      <c r="R22" s="9"/>
      <c r="S22" s="9"/>
      <c r="T22" s="9"/>
    </row>
    <row r="23" spans="1:35" ht="18" customHeight="1" x14ac:dyDescent="0.3">
      <c r="A23" s="64" t="s">
        <v>55</v>
      </c>
      <c r="B23" s="63">
        <v>700</v>
      </c>
      <c r="C23" s="26" t="s">
        <v>7</v>
      </c>
      <c r="D23" s="26" t="s">
        <v>12</v>
      </c>
      <c r="E23" s="58" t="s">
        <v>217</v>
      </c>
      <c r="F23" s="63"/>
      <c r="G23" s="101">
        <f>G24+G25+G26</f>
        <v>25057.200000000001</v>
      </c>
      <c r="H23" s="101">
        <f>H24+H25+H26</f>
        <v>25026</v>
      </c>
      <c r="I23" s="101">
        <f>I24+I25+I26</f>
        <v>25026</v>
      </c>
    </row>
    <row r="24" spans="1:35" ht="16.5" customHeight="1" x14ac:dyDescent="0.3">
      <c r="A24" s="38" t="s">
        <v>52</v>
      </c>
      <c r="B24" s="63">
        <v>700</v>
      </c>
      <c r="C24" s="26" t="s">
        <v>7</v>
      </c>
      <c r="D24" s="26" t="s">
        <v>12</v>
      </c>
      <c r="E24" s="58" t="s">
        <v>217</v>
      </c>
      <c r="F24" s="63" t="s">
        <v>51</v>
      </c>
      <c r="G24" s="101">
        <v>23953.7</v>
      </c>
      <c r="H24" s="101">
        <v>24228.3</v>
      </c>
      <c r="I24" s="101">
        <v>24228.3</v>
      </c>
    </row>
    <row r="25" spans="1:35" ht="15.75" customHeight="1" x14ac:dyDescent="0.3">
      <c r="A25" s="65" t="s">
        <v>54</v>
      </c>
      <c r="B25" s="63">
        <v>700</v>
      </c>
      <c r="C25" s="26" t="s">
        <v>7</v>
      </c>
      <c r="D25" s="26" t="s">
        <v>12</v>
      </c>
      <c r="E25" s="58" t="s">
        <v>217</v>
      </c>
      <c r="F25" s="63" t="s">
        <v>53</v>
      </c>
      <c r="G25" s="101">
        <v>898.9</v>
      </c>
      <c r="H25" s="101">
        <v>595.29999999999995</v>
      </c>
      <c r="I25" s="101">
        <v>595.29999999999995</v>
      </c>
    </row>
    <row r="26" spans="1:35" ht="16.5" customHeight="1" x14ac:dyDescent="0.3">
      <c r="A26" s="66" t="s">
        <v>60</v>
      </c>
      <c r="B26" s="63">
        <v>700</v>
      </c>
      <c r="C26" s="26" t="s">
        <v>7</v>
      </c>
      <c r="D26" s="26" t="s">
        <v>12</v>
      </c>
      <c r="E26" s="58" t="s">
        <v>217</v>
      </c>
      <c r="F26" s="63" t="s">
        <v>93</v>
      </c>
      <c r="G26" s="101">
        <v>204.6</v>
      </c>
      <c r="H26" s="101">
        <v>202.4</v>
      </c>
      <c r="I26" s="101">
        <v>202.4</v>
      </c>
    </row>
    <row r="27" spans="1:35" ht="41.25" customHeight="1" x14ac:dyDescent="0.3">
      <c r="A27" s="38" t="s">
        <v>166</v>
      </c>
      <c r="B27" s="63">
        <v>700</v>
      </c>
      <c r="C27" s="26" t="s">
        <v>7</v>
      </c>
      <c r="D27" s="26" t="s">
        <v>12</v>
      </c>
      <c r="E27" s="26" t="s">
        <v>260</v>
      </c>
      <c r="F27" s="63"/>
      <c r="G27" s="101">
        <f>G28+G29</f>
        <v>100.8</v>
      </c>
      <c r="H27" s="101">
        <f>H28+H29</f>
        <v>97.2</v>
      </c>
      <c r="I27" s="101">
        <f>I28+I29</f>
        <v>97.2</v>
      </c>
    </row>
    <row r="28" spans="1:35" ht="15" customHeight="1" x14ac:dyDescent="0.3">
      <c r="A28" s="65" t="s">
        <v>52</v>
      </c>
      <c r="B28" s="63">
        <v>700</v>
      </c>
      <c r="C28" s="26" t="s">
        <v>7</v>
      </c>
      <c r="D28" s="26" t="s">
        <v>12</v>
      </c>
      <c r="E28" s="26" t="s">
        <v>260</v>
      </c>
      <c r="F28" s="63" t="s">
        <v>51</v>
      </c>
      <c r="G28" s="101">
        <v>98.5</v>
      </c>
      <c r="H28" s="101">
        <v>94.9</v>
      </c>
      <c r="I28" s="101">
        <v>94.9</v>
      </c>
    </row>
    <row r="29" spans="1:35" ht="26.25" customHeight="1" x14ac:dyDescent="0.3">
      <c r="A29" s="65" t="s">
        <v>54</v>
      </c>
      <c r="B29" s="63">
        <v>700</v>
      </c>
      <c r="C29" s="26" t="s">
        <v>7</v>
      </c>
      <c r="D29" s="26" t="s">
        <v>12</v>
      </c>
      <c r="E29" s="26" t="s">
        <v>260</v>
      </c>
      <c r="F29" s="63" t="s">
        <v>53</v>
      </c>
      <c r="G29" s="101">
        <v>2.2999999999999998</v>
      </c>
      <c r="H29" s="101">
        <v>2.2999999999999998</v>
      </c>
      <c r="I29" s="101">
        <v>2.2999999999999998</v>
      </c>
    </row>
    <row r="30" spans="1:35" ht="33" customHeight="1" x14ac:dyDescent="0.3">
      <c r="A30" s="36" t="s">
        <v>56</v>
      </c>
      <c r="B30" s="63">
        <v>700</v>
      </c>
      <c r="C30" s="26" t="s">
        <v>7</v>
      </c>
      <c r="D30" s="26" t="s">
        <v>12</v>
      </c>
      <c r="E30" s="58" t="s">
        <v>258</v>
      </c>
      <c r="F30" s="63"/>
      <c r="G30" s="101">
        <f>G31+G32</f>
        <v>2163.9</v>
      </c>
      <c r="H30" s="101">
        <f>H31</f>
        <v>1827.1</v>
      </c>
      <c r="I30" s="101">
        <f>I31</f>
        <v>1827.1</v>
      </c>
    </row>
    <row r="31" spans="1:35" ht="15.75" customHeight="1" x14ac:dyDescent="0.3">
      <c r="A31" s="65" t="s">
        <v>52</v>
      </c>
      <c r="B31" s="63">
        <v>700</v>
      </c>
      <c r="C31" s="26" t="s">
        <v>7</v>
      </c>
      <c r="D31" s="26" t="s">
        <v>12</v>
      </c>
      <c r="E31" s="58" t="s">
        <v>258</v>
      </c>
      <c r="F31" s="63" t="s">
        <v>51</v>
      </c>
      <c r="G31" s="101">
        <v>2156.9</v>
      </c>
      <c r="H31" s="101">
        <v>1827.1</v>
      </c>
      <c r="I31" s="101">
        <v>1827.1</v>
      </c>
    </row>
    <row r="32" spans="1:35" ht="34.5" customHeight="1" x14ac:dyDescent="0.3">
      <c r="A32" s="65" t="s">
        <v>54</v>
      </c>
      <c r="B32" s="63">
        <v>700</v>
      </c>
      <c r="C32" s="26" t="s">
        <v>7</v>
      </c>
      <c r="D32" s="26" t="s">
        <v>12</v>
      </c>
      <c r="E32" s="58" t="s">
        <v>258</v>
      </c>
      <c r="F32" s="63">
        <v>240</v>
      </c>
      <c r="G32" s="101">
        <v>7</v>
      </c>
      <c r="H32" s="101">
        <v>0</v>
      </c>
      <c r="I32" s="101">
        <v>0</v>
      </c>
    </row>
    <row r="33" spans="1:12" ht="46.5" customHeight="1" x14ac:dyDescent="0.3">
      <c r="A33" s="32" t="s">
        <v>342</v>
      </c>
      <c r="B33" s="63">
        <v>700</v>
      </c>
      <c r="C33" s="26" t="s">
        <v>7</v>
      </c>
      <c r="D33" s="26" t="s">
        <v>12</v>
      </c>
      <c r="E33" s="58" t="s">
        <v>345</v>
      </c>
      <c r="F33" s="63"/>
      <c r="G33" s="101">
        <f>G34</f>
        <v>1147.3</v>
      </c>
      <c r="H33" s="101">
        <f>H34</f>
        <v>0</v>
      </c>
      <c r="I33" s="101">
        <f>I34</f>
        <v>0</v>
      </c>
    </row>
    <row r="34" spans="1:12" ht="24" customHeight="1" x14ac:dyDescent="0.3">
      <c r="A34" s="65" t="s">
        <v>52</v>
      </c>
      <c r="B34" s="63">
        <v>700</v>
      </c>
      <c r="C34" s="26" t="s">
        <v>7</v>
      </c>
      <c r="D34" s="26" t="s">
        <v>12</v>
      </c>
      <c r="E34" s="58" t="s">
        <v>345</v>
      </c>
      <c r="F34" s="63">
        <v>120</v>
      </c>
      <c r="G34" s="101">
        <v>1147.3</v>
      </c>
      <c r="H34" s="101">
        <v>0</v>
      </c>
      <c r="I34" s="101">
        <v>0</v>
      </c>
    </row>
    <row r="35" spans="1:12" ht="15.75" customHeight="1" x14ac:dyDescent="0.3">
      <c r="A35" s="38" t="s">
        <v>92</v>
      </c>
      <c r="B35" s="63">
        <v>700</v>
      </c>
      <c r="C35" s="26" t="s">
        <v>7</v>
      </c>
      <c r="D35" s="26" t="s">
        <v>12</v>
      </c>
      <c r="E35" s="58" t="s">
        <v>117</v>
      </c>
      <c r="F35" s="63"/>
      <c r="G35" s="101">
        <f>G36</f>
        <v>319.39999999999998</v>
      </c>
      <c r="H35" s="101">
        <f>H36</f>
        <v>0</v>
      </c>
      <c r="I35" s="101">
        <f>I36</f>
        <v>0</v>
      </c>
    </row>
    <row r="36" spans="1:12" ht="37.5" customHeight="1" x14ac:dyDescent="0.3">
      <c r="A36" s="38" t="s">
        <v>361</v>
      </c>
      <c r="B36" s="63">
        <v>700</v>
      </c>
      <c r="C36" s="26" t="s">
        <v>7</v>
      </c>
      <c r="D36" s="26" t="s">
        <v>12</v>
      </c>
      <c r="E36" s="58" t="s">
        <v>360</v>
      </c>
      <c r="F36" s="63"/>
      <c r="G36" s="101">
        <f>G37+G38</f>
        <v>319.39999999999998</v>
      </c>
      <c r="H36" s="101">
        <f>H37+H38</f>
        <v>0</v>
      </c>
      <c r="I36" s="101">
        <f>I37+I38</f>
        <v>0</v>
      </c>
    </row>
    <row r="37" spans="1:12" ht="15.75" customHeight="1" x14ac:dyDescent="0.3">
      <c r="A37" s="38" t="s">
        <v>359</v>
      </c>
      <c r="B37" s="63">
        <v>700</v>
      </c>
      <c r="C37" s="26" t="s">
        <v>7</v>
      </c>
      <c r="D37" s="26" t="s">
        <v>12</v>
      </c>
      <c r="E37" s="58" t="s">
        <v>360</v>
      </c>
      <c r="F37" s="63">
        <v>830</v>
      </c>
      <c r="G37" s="101">
        <v>56.4</v>
      </c>
      <c r="H37" s="101">
        <v>0</v>
      </c>
      <c r="I37" s="101">
        <v>0</v>
      </c>
    </row>
    <row r="38" spans="1:12" ht="15.75" customHeight="1" x14ac:dyDescent="0.3">
      <c r="A38" s="66" t="s">
        <v>60</v>
      </c>
      <c r="B38" s="63">
        <v>700</v>
      </c>
      <c r="C38" s="26" t="s">
        <v>7</v>
      </c>
      <c r="D38" s="26" t="s">
        <v>12</v>
      </c>
      <c r="E38" s="58" t="s">
        <v>360</v>
      </c>
      <c r="F38" s="63">
        <v>850</v>
      </c>
      <c r="G38" s="101">
        <v>263</v>
      </c>
      <c r="H38" s="101">
        <v>0</v>
      </c>
      <c r="I38" s="101">
        <v>0</v>
      </c>
    </row>
    <row r="39" spans="1:12" ht="18" customHeight="1" x14ac:dyDescent="0.3">
      <c r="A39" s="67" t="s">
        <v>160</v>
      </c>
      <c r="B39" s="68">
        <v>700</v>
      </c>
      <c r="C39" s="43" t="s">
        <v>7</v>
      </c>
      <c r="D39" s="43" t="s">
        <v>22</v>
      </c>
      <c r="E39" s="69"/>
      <c r="F39" s="68"/>
      <c r="G39" s="100">
        <f>G40</f>
        <v>132</v>
      </c>
      <c r="H39" s="100">
        <f>H40</f>
        <v>4.0999999999999996</v>
      </c>
      <c r="I39" s="100">
        <f>I40</f>
        <v>3.7</v>
      </c>
    </row>
    <row r="40" spans="1:12" ht="33" customHeight="1" x14ac:dyDescent="0.3">
      <c r="A40" s="62" t="s">
        <v>172</v>
      </c>
      <c r="B40" s="63">
        <v>700</v>
      </c>
      <c r="C40" s="26" t="s">
        <v>7</v>
      </c>
      <c r="D40" s="26" t="s">
        <v>22</v>
      </c>
      <c r="E40" s="58" t="s">
        <v>115</v>
      </c>
      <c r="F40" s="63"/>
      <c r="G40" s="101">
        <f>G43</f>
        <v>132</v>
      </c>
      <c r="H40" s="101">
        <f>H43</f>
        <v>4.0999999999999996</v>
      </c>
      <c r="I40" s="101">
        <f>I43</f>
        <v>3.7</v>
      </c>
    </row>
    <row r="41" spans="1:12" ht="33" customHeight="1" x14ac:dyDescent="0.3">
      <c r="A41" s="62" t="s">
        <v>58</v>
      </c>
      <c r="B41" s="63">
        <v>700</v>
      </c>
      <c r="C41" s="26" t="s">
        <v>7</v>
      </c>
      <c r="D41" s="26" t="s">
        <v>22</v>
      </c>
      <c r="E41" s="58" t="s">
        <v>116</v>
      </c>
      <c r="F41" s="63"/>
      <c r="G41" s="101">
        <f t="shared" ref="G41:I42" si="2">G42</f>
        <v>132</v>
      </c>
      <c r="H41" s="101">
        <f t="shared" si="2"/>
        <v>4.0999999999999996</v>
      </c>
      <c r="I41" s="101">
        <f t="shared" si="2"/>
        <v>3.7</v>
      </c>
    </row>
    <row r="42" spans="1:12" ht="33.75" customHeight="1" x14ac:dyDescent="0.3">
      <c r="A42" s="70" t="s">
        <v>161</v>
      </c>
      <c r="B42" s="63">
        <v>700</v>
      </c>
      <c r="C42" s="26" t="s">
        <v>7</v>
      </c>
      <c r="D42" s="26" t="s">
        <v>22</v>
      </c>
      <c r="E42" s="58" t="s">
        <v>259</v>
      </c>
      <c r="F42" s="63"/>
      <c r="G42" s="101">
        <f t="shared" si="2"/>
        <v>132</v>
      </c>
      <c r="H42" s="101">
        <f t="shared" si="2"/>
        <v>4.0999999999999996</v>
      </c>
      <c r="I42" s="101">
        <f t="shared" si="2"/>
        <v>3.7</v>
      </c>
      <c r="J42" s="11">
        <f>G168+G203</f>
        <v>75864</v>
      </c>
      <c r="K42" s="11">
        <f>H168+H203</f>
        <v>66570.899999999994</v>
      </c>
      <c r="L42" s="11">
        <f>I168+I203</f>
        <v>66570.899999999994</v>
      </c>
    </row>
    <row r="43" spans="1:12" ht="26.25" customHeight="1" x14ac:dyDescent="0.3">
      <c r="A43" s="65" t="s">
        <v>54</v>
      </c>
      <c r="B43" s="63">
        <v>700</v>
      </c>
      <c r="C43" s="26" t="s">
        <v>7</v>
      </c>
      <c r="D43" s="26" t="s">
        <v>22</v>
      </c>
      <c r="E43" s="58" t="s">
        <v>259</v>
      </c>
      <c r="F43" s="63" t="s">
        <v>53</v>
      </c>
      <c r="G43" s="101">
        <v>132</v>
      </c>
      <c r="H43" s="101">
        <v>4.0999999999999996</v>
      </c>
      <c r="I43" s="101">
        <v>3.7</v>
      </c>
    </row>
    <row r="44" spans="1:12" ht="17.25" customHeight="1" x14ac:dyDescent="0.3">
      <c r="A44" s="71" t="s">
        <v>284</v>
      </c>
      <c r="B44" s="68">
        <v>700</v>
      </c>
      <c r="C44" s="43" t="s">
        <v>7</v>
      </c>
      <c r="D44" s="43" t="s">
        <v>13</v>
      </c>
      <c r="E44" s="69"/>
      <c r="F44" s="68"/>
      <c r="G44" s="100">
        <f>G45</f>
        <v>170.7</v>
      </c>
      <c r="H44" s="100">
        <f>H45</f>
        <v>0</v>
      </c>
      <c r="I44" s="100">
        <f>I45</f>
        <v>0</v>
      </c>
    </row>
    <row r="45" spans="1:12" ht="17.25" customHeight="1" x14ac:dyDescent="0.3">
      <c r="A45" s="38" t="s">
        <v>92</v>
      </c>
      <c r="B45" s="63">
        <v>700</v>
      </c>
      <c r="C45" s="26" t="s">
        <v>7</v>
      </c>
      <c r="D45" s="26" t="s">
        <v>13</v>
      </c>
      <c r="E45" s="58" t="s">
        <v>117</v>
      </c>
      <c r="F45" s="63"/>
      <c r="G45" s="101">
        <f>G47</f>
        <v>170.7</v>
      </c>
      <c r="H45" s="101">
        <f>H47</f>
        <v>0</v>
      </c>
      <c r="I45" s="101">
        <f>I47</f>
        <v>0</v>
      </c>
    </row>
    <row r="46" spans="1:12" ht="17.25" customHeight="1" x14ac:dyDescent="0.3">
      <c r="A46" s="38" t="s">
        <v>340</v>
      </c>
      <c r="B46" s="63">
        <v>700</v>
      </c>
      <c r="C46" s="26" t="s">
        <v>7</v>
      </c>
      <c r="D46" s="26" t="s">
        <v>13</v>
      </c>
      <c r="E46" s="58" t="s">
        <v>190</v>
      </c>
      <c r="F46" s="63"/>
      <c r="G46" s="101">
        <f>G47</f>
        <v>170.7</v>
      </c>
      <c r="H46" s="101">
        <f>H47</f>
        <v>0</v>
      </c>
      <c r="I46" s="101">
        <f>I47</f>
        <v>0</v>
      </c>
    </row>
    <row r="47" spans="1:12" ht="16.5" customHeight="1" x14ac:dyDescent="0.3">
      <c r="A47" s="65" t="s">
        <v>44</v>
      </c>
      <c r="B47" s="63">
        <v>700</v>
      </c>
      <c r="C47" s="26" t="s">
        <v>7</v>
      </c>
      <c r="D47" s="26" t="s">
        <v>13</v>
      </c>
      <c r="E47" s="58" t="s">
        <v>190</v>
      </c>
      <c r="F47" s="63" t="s">
        <v>45</v>
      </c>
      <c r="G47" s="101">
        <v>170.7</v>
      </c>
      <c r="H47" s="101">
        <v>0</v>
      </c>
      <c r="I47" s="101">
        <v>0</v>
      </c>
    </row>
    <row r="48" spans="1:12" ht="14.4" customHeight="1" x14ac:dyDescent="0.3">
      <c r="A48" s="72" t="s">
        <v>15</v>
      </c>
      <c r="B48" s="68">
        <v>700</v>
      </c>
      <c r="C48" s="43" t="s">
        <v>7</v>
      </c>
      <c r="D48" s="43" t="s">
        <v>38</v>
      </c>
      <c r="E48" s="69"/>
      <c r="F48" s="68"/>
      <c r="G48" s="100">
        <f>G49+G69+G65</f>
        <v>19958.3</v>
      </c>
      <c r="H48" s="100">
        <f>H49+H69</f>
        <v>14030.599999999999</v>
      </c>
      <c r="I48" s="100">
        <f>I49+I69</f>
        <v>14055.82</v>
      </c>
    </row>
    <row r="49" spans="1:12" ht="33" customHeight="1" x14ac:dyDescent="0.3">
      <c r="A49" s="62" t="s">
        <v>172</v>
      </c>
      <c r="B49" s="63">
        <v>700</v>
      </c>
      <c r="C49" s="26" t="s">
        <v>7</v>
      </c>
      <c r="D49" s="26" t="s">
        <v>38</v>
      </c>
      <c r="E49" s="58" t="s">
        <v>115</v>
      </c>
      <c r="F49" s="63"/>
      <c r="G49" s="101">
        <f>G50</f>
        <v>13321.1</v>
      </c>
      <c r="H49" s="101">
        <f>H50</f>
        <v>7976.5999999999995</v>
      </c>
      <c r="I49" s="101">
        <f>I50</f>
        <v>7976.5999999999995</v>
      </c>
    </row>
    <row r="50" spans="1:12" ht="33.75" customHeight="1" x14ac:dyDescent="0.3">
      <c r="A50" s="62" t="s">
        <v>58</v>
      </c>
      <c r="B50" s="33">
        <v>700</v>
      </c>
      <c r="C50" s="26" t="s">
        <v>7</v>
      </c>
      <c r="D50" s="34">
        <v>13</v>
      </c>
      <c r="E50" s="34" t="s">
        <v>116</v>
      </c>
      <c r="F50" s="33"/>
      <c r="G50" s="102">
        <f>G51+G61+G57+G55+G63+G59</f>
        <v>13321.1</v>
      </c>
      <c r="H50" s="102">
        <f>H51+H61+H57+H55+H63</f>
        <v>7976.5999999999995</v>
      </c>
      <c r="I50" s="102">
        <f>I51+I61+I57+I55+I63</f>
        <v>7976.5999999999995</v>
      </c>
    </row>
    <row r="51" spans="1:12" ht="30" customHeight="1" x14ac:dyDescent="0.3">
      <c r="A51" s="31" t="s">
        <v>57</v>
      </c>
      <c r="B51" s="33">
        <v>700</v>
      </c>
      <c r="C51" s="26" t="s">
        <v>7</v>
      </c>
      <c r="D51" s="34">
        <v>13</v>
      </c>
      <c r="E51" s="34" t="s">
        <v>218</v>
      </c>
      <c r="F51" s="33"/>
      <c r="G51" s="102">
        <f>G52+G53+G54</f>
        <v>9153.9</v>
      </c>
      <c r="H51" s="102">
        <f>H52+H53+H54</f>
        <v>7253.9</v>
      </c>
      <c r="I51" s="102">
        <f>I52+I53+I54</f>
        <v>7253.9</v>
      </c>
    </row>
    <row r="52" spans="1:12" ht="18.75" customHeight="1" x14ac:dyDescent="0.3">
      <c r="A52" s="35" t="s">
        <v>59</v>
      </c>
      <c r="B52" s="33">
        <v>700</v>
      </c>
      <c r="C52" s="26" t="s">
        <v>7</v>
      </c>
      <c r="D52" s="34">
        <v>13</v>
      </c>
      <c r="E52" s="34" t="s">
        <v>218</v>
      </c>
      <c r="F52" s="33">
        <v>110</v>
      </c>
      <c r="G52" s="102">
        <v>5885.6</v>
      </c>
      <c r="H52" s="102">
        <v>5355.7</v>
      </c>
      <c r="I52" s="102">
        <v>5355.7</v>
      </c>
    </row>
    <row r="53" spans="1:12" ht="26.25" customHeight="1" x14ac:dyDescent="0.3">
      <c r="A53" s="36" t="s">
        <v>54</v>
      </c>
      <c r="B53" s="33">
        <v>700</v>
      </c>
      <c r="C53" s="26" t="s">
        <v>7</v>
      </c>
      <c r="D53" s="34">
        <v>13</v>
      </c>
      <c r="E53" s="34" t="s">
        <v>218</v>
      </c>
      <c r="F53" s="33">
        <v>240</v>
      </c>
      <c r="G53" s="102">
        <v>3244.9</v>
      </c>
      <c r="H53" s="102">
        <v>1878.6</v>
      </c>
      <c r="I53" s="102">
        <v>1878.6</v>
      </c>
    </row>
    <row r="54" spans="1:12" ht="15.75" customHeight="1" x14ac:dyDescent="0.3">
      <c r="A54" s="35" t="s">
        <v>60</v>
      </c>
      <c r="B54" s="33">
        <v>700</v>
      </c>
      <c r="C54" s="26" t="s">
        <v>7</v>
      </c>
      <c r="D54" s="34">
        <v>13</v>
      </c>
      <c r="E54" s="37" t="s">
        <v>218</v>
      </c>
      <c r="F54" s="33">
        <v>850</v>
      </c>
      <c r="G54" s="102">
        <v>23.4</v>
      </c>
      <c r="H54" s="102">
        <v>19.600000000000001</v>
      </c>
      <c r="I54" s="102">
        <v>19.600000000000001</v>
      </c>
      <c r="J54" s="11" t="s">
        <v>324</v>
      </c>
    </row>
    <row r="55" spans="1:12" ht="30.75" customHeight="1" x14ac:dyDescent="0.3">
      <c r="A55" s="36" t="s">
        <v>56</v>
      </c>
      <c r="B55" s="33">
        <v>700</v>
      </c>
      <c r="C55" s="26" t="s">
        <v>7</v>
      </c>
      <c r="D55" s="34">
        <v>13</v>
      </c>
      <c r="E55" s="37" t="s">
        <v>258</v>
      </c>
      <c r="F55" s="33"/>
      <c r="G55" s="102">
        <f>G56</f>
        <v>158.9</v>
      </c>
      <c r="H55" s="102">
        <f>H56</f>
        <v>113</v>
      </c>
      <c r="I55" s="102">
        <f>I56</f>
        <v>113</v>
      </c>
      <c r="J55" s="11">
        <f>G27+G170+G205+G352</f>
        <v>2396.1</v>
      </c>
      <c r="K55" s="11">
        <f>H27+H170+H205+H352</f>
        <v>2269.9</v>
      </c>
      <c r="L55" s="11">
        <f>I27+I170+I205+I352</f>
        <v>2269.9</v>
      </c>
    </row>
    <row r="56" spans="1:12" ht="28.5" customHeight="1" x14ac:dyDescent="0.3">
      <c r="A56" s="36" t="s">
        <v>54</v>
      </c>
      <c r="B56" s="33">
        <v>700</v>
      </c>
      <c r="C56" s="26" t="s">
        <v>7</v>
      </c>
      <c r="D56" s="34">
        <v>13</v>
      </c>
      <c r="E56" s="37" t="s">
        <v>258</v>
      </c>
      <c r="F56" s="33">
        <v>240</v>
      </c>
      <c r="G56" s="102">
        <v>158.9</v>
      </c>
      <c r="H56" s="102">
        <v>113</v>
      </c>
      <c r="I56" s="102">
        <v>113</v>
      </c>
    </row>
    <row r="57" spans="1:12" ht="60.75" customHeight="1" x14ac:dyDescent="0.3">
      <c r="A57" s="40" t="s">
        <v>196</v>
      </c>
      <c r="B57" s="33">
        <v>700</v>
      </c>
      <c r="C57" s="26" t="s">
        <v>7</v>
      </c>
      <c r="D57" s="34">
        <v>13</v>
      </c>
      <c r="E57" s="37" t="s">
        <v>257</v>
      </c>
      <c r="F57" s="33"/>
      <c r="G57" s="102">
        <f>G58</f>
        <v>3.5</v>
      </c>
      <c r="H57" s="102">
        <f>H58</f>
        <v>3.5</v>
      </c>
      <c r="I57" s="102">
        <f>I58</f>
        <v>3.5</v>
      </c>
    </row>
    <row r="58" spans="1:12" ht="29.25" customHeight="1" x14ac:dyDescent="0.3">
      <c r="A58" s="36" t="s">
        <v>54</v>
      </c>
      <c r="B58" s="33">
        <v>700</v>
      </c>
      <c r="C58" s="26" t="s">
        <v>7</v>
      </c>
      <c r="D58" s="34">
        <v>13</v>
      </c>
      <c r="E58" s="37" t="s">
        <v>257</v>
      </c>
      <c r="F58" s="33">
        <v>240</v>
      </c>
      <c r="G58" s="102">
        <v>3.5</v>
      </c>
      <c r="H58" s="102">
        <v>3.5</v>
      </c>
      <c r="I58" s="102">
        <v>3.5</v>
      </c>
    </row>
    <row r="59" spans="1:12" ht="47.25" customHeight="1" x14ac:dyDescent="0.3">
      <c r="A59" s="40" t="s">
        <v>342</v>
      </c>
      <c r="B59" s="33">
        <v>700</v>
      </c>
      <c r="C59" s="26" t="s">
        <v>7</v>
      </c>
      <c r="D59" s="34">
        <v>13</v>
      </c>
      <c r="E59" s="37" t="s">
        <v>345</v>
      </c>
      <c r="F59" s="33"/>
      <c r="G59" s="102">
        <f>G60</f>
        <v>591.6</v>
      </c>
      <c r="H59" s="102">
        <f>H60</f>
        <v>0</v>
      </c>
      <c r="I59" s="102">
        <f>I60</f>
        <v>0</v>
      </c>
    </row>
    <row r="60" spans="1:12" ht="18" customHeight="1" x14ac:dyDescent="0.3">
      <c r="A60" s="35" t="s">
        <v>59</v>
      </c>
      <c r="B60" s="33">
        <v>700</v>
      </c>
      <c r="C60" s="26" t="s">
        <v>7</v>
      </c>
      <c r="D60" s="34">
        <v>13</v>
      </c>
      <c r="E60" s="37" t="s">
        <v>345</v>
      </c>
      <c r="F60" s="33">
        <v>110</v>
      </c>
      <c r="G60" s="102">
        <v>591.6</v>
      </c>
      <c r="H60" s="102">
        <v>0</v>
      </c>
      <c r="I60" s="102">
        <v>0</v>
      </c>
    </row>
    <row r="61" spans="1:12" ht="28.5" customHeight="1" x14ac:dyDescent="0.3">
      <c r="A61" s="73" t="s">
        <v>108</v>
      </c>
      <c r="B61" s="33">
        <v>700</v>
      </c>
      <c r="C61" s="26" t="s">
        <v>7</v>
      </c>
      <c r="D61" s="34">
        <v>13</v>
      </c>
      <c r="E61" s="34" t="s">
        <v>256</v>
      </c>
      <c r="F61" s="33"/>
      <c r="G61" s="102">
        <f>G62</f>
        <v>2730.5</v>
      </c>
      <c r="H61" s="102">
        <f>H62</f>
        <v>0</v>
      </c>
      <c r="I61" s="102">
        <f>I62</f>
        <v>0</v>
      </c>
    </row>
    <row r="62" spans="1:12" ht="28.5" customHeight="1" x14ac:dyDescent="0.3">
      <c r="A62" s="36" t="s">
        <v>54</v>
      </c>
      <c r="B62" s="33">
        <v>700</v>
      </c>
      <c r="C62" s="26" t="s">
        <v>7</v>
      </c>
      <c r="D62" s="34">
        <v>13</v>
      </c>
      <c r="E62" s="34" t="s">
        <v>256</v>
      </c>
      <c r="F62" s="33">
        <v>240</v>
      </c>
      <c r="G62" s="102">
        <v>2730.5</v>
      </c>
      <c r="H62" s="102">
        <v>0</v>
      </c>
      <c r="I62" s="102">
        <v>0</v>
      </c>
      <c r="K62" s="16"/>
    </row>
    <row r="63" spans="1:12" ht="28.5" customHeight="1" x14ac:dyDescent="0.3">
      <c r="A63" s="40" t="s">
        <v>109</v>
      </c>
      <c r="B63" s="33">
        <v>700</v>
      </c>
      <c r="C63" s="26" t="s">
        <v>7</v>
      </c>
      <c r="D63" s="34">
        <v>13</v>
      </c>
      <c r="E63" s="34" t="s">
        <v>219</v>
      </c>
      <c r="F63" s="33"/>
      <c r="G63" s="102">
        <f>G64</f>
        <v>682.7</v>
      </c>
      <c r="H63" s="102">
        <f>H64</f>
        <v>606.20000000000005</v>
      </c>
      <c r="I63" s="102">
        <f>I64</f>
        <v>606.20000000000005</v>
      </c>
      <c r="K63" s="16"/>
    </row>
    <row r="64" spans="1:12" ht="27" x14ac:dyDescent="0.3">
      <c r="A64" s="36" t="s">
        <v>54</v>
      </c>
      <c r="B64" s="33">
        <v>700</v>
      </c>
      <c r="C64" s="26" t="s">
        <v>7</v>
      </c>
      <c r="D64" s="34">
        <v>13</v>
      </c>
      <c r="E64" s="34" t="s">
        <v>219</v>
      </c>
      <c r="F64" s="33">
        <v>240</v>
      </c>
      <c r="G64" s="102">
        <v>682.7</v>
      </c>
      <c r="H64" s="102">
        <v>606.20000000000005</v>
      </c>
      <c r="I64" s="102">
        <v>606.20000000000005</v>
      </c>
      <c r="K64" s="16"/>
    </row>
    <row r="65" spans="1:35" ht="33.75" customHeight="1" x14ac:dyDescent="0.3">
      <c r="A65" s="62" t="s">
        <v>193</v>
      </c>
      <c r="B65" s="33">
        <v>700</v>
      </c>
      <c r="C65" s="26" t="s">
        <v>7</v>
      </c>
      <c r="D65" s="34">
        <v>13</v>
      </c>
      <c r="E65" s="34" t="s">
        <v>129</v>
      </c>
      <c r="F65" s="33"/>
      <c r="G65" s="102">
        <f t="shared" ref="G65:I67" si="3">G66</f>
        <v>225.3</v>
      </c>
      <c r="H65" s="102">
        <f t="shared" si="3"/>
        <v>0</v>
      </c>
      <c r="I65" s="102">
        <f t="shared" si="3"/>
        <v>0</v>
      </c>
      <c r="K65" s="16"/>
    </row>
    <row r="66" spans="1:35" ht="27" x14ac:dyDescent="0.3">
      <c r="A66" s="62" t="s">
        <v>285</v>
      </c>
      <c r="B66" s="33">
        <v>700</v>
      </c>
      <c r="C66" s="26" t="s">
        <v>7</v>
      </c>
      <c r="D66" s="34">
        <v>13</v>
      </c>
      <c r="E66" s="34" t="s">
        <v>195</v>
      </c>
      <c r="F66" s="33"/>
      <c r="G66" s="102">
        <f t="shared" si="3"/>
        <v>225.3</v>
      </c>
      <c r="H66" s="102">
        <f t="shared" si="3"/>
        <v>0</v>
      </c>
      <c r="I66" s="102">
        <f t="shared" si="3"/>
        <v>0</v>
      </c>
      <c r="K66" s="16"/>
    </row>
    <row r="67" spans="1:35" ht="27" x14ac:dyDescent="0.3">
      <c r="A67" s="40" t="s">
        <v>414</v>
      </c>
      <c r="B67" s="33">
        <v>700</v>
      </c>
      <c r="C67" s="26" t="s">
        <v>7</v>
      </c>
      <c r="D67" s="34">
        <v>13</v>
      </c>
      <c r="E67" s="34" t="s">
        <v>413</v>
      </c>
      <c r="F67" s="33"/>
      <c r="G67" s="102">
        <f t="shared" si="3"/>
        <v>225.3</v>
      </c>
      <c r="H67" s="102">
        <f t="shared" si="3"/>
        <v>0</v>
      </c>
      <c r="I67" s="102">
        <f t="shared" si="3"/>
        <v>0</v>
      </c>
      <c r="K67" s="16"/>
    </row>
    <row r="68" spans="1:35" ht="27" x14ac:dyDescent="0.3">
      <c r="A68" s="36" t="s">
        <v>54</v>
      </c>
      <c r="B68" s="33">
        <v>700</v>
      </c>
      <c r="C68" s="26" t="s">
        <v>7</v>
      </c>
      <c r="D68" s="34">
        <v>13</v>
      </c>
      <c r="E68" s="34" t="s">
        <v>413</v>
      </c>
      <c r="F68" s="33">
        <v>240</v>
      </c>
      <c r="G68" s="102">
        <v>225.3</v>
      </c>
      <c r="H68" s="102">
        <v>0</v>
      </c>
      <c r="I68" s="102">
        <v>0</v>
      </c>
      <c r="K68" s="16"/>
    </row>
    <row r="69" spans="1:35" ht="18" customHeight="1" x14ac:dyDescent="0.3">
      <c r="A69" s="50" t="s">
        <v>92</v>
      </c>
      <c r="B69" s="33">
        <v>700</v>
      </c>
      <c r="C69" s="26" t="s">
        <v>7</v>
      </c>
      <c r="D69" s="34">
        <v>13</v>
      </c>
      <c r="E69" s="34" t="s">
        <v>117</v>
      </c>
      <c r="F69" s="33"/>
      <c r="G69" s="102">
        <f>G70</f>
        <v>6411.9</v>
      </c>
      <c r="H69" s="102">
        <f>H70</f>
        <v>6054</v>
      </c>
      <c r="I69" s="102">
        <f>I70</f>
        <v>6079.2199999999993</v>
      </c>
      <c r="K69" s="16"/>
    </row>
    <row r="70" spans="1:35" ht="28.5" customHeight="1" x14ac:dyDescent="0.3">
      <c r="A70" s="40" t="s">
        <v>165</v>
      </c>
      <c r="B70" s="33">
        <v>700</v>
      </c>
      <c r="C70" s="26" t="s">
        <v>7</v>
      </c>
      <c r="D70" s="34">
        <v>13</v>
      </c>
      <c r="E70" s="34" t="s">
        <v>162</v>
      </c>
      <c r="F70" s="33"/>
      <c r="G70" s="102">
        <f>G74+G71+G77</f>
        <v>6411.9</v>
      </c>
      <c r="H70" s="102">
        <f>H74+H71</f>
        <v>6054</v>
      </c>
      <c r="I70" s="102">
        <f>I74+I71</f>
        <v>6079.2199999999993</v>
      </c>
      <c r="K70" s="16"/>
    </row>
    <row r="71" spans="1:35" ht="28.5" customHeight="1" x14ac:dyDescent="0.3">
      <c r="A71" s="40" t="s">
        <v>176</v>
      </c>
      <c r="B71" s="33">
        <v>700</v>
      </c>
      <c r="C71" s="26" t="s">
        <v>7</v>
      </c>
      <c r="D71" s="34">
        <v>13</v>
      </c>
      <c r="E71" s="34" t="s">
        <v>175</v>
      </c>
      <c r="F71" s="33"/>
      <c r="G71" s="102">
        <f>G72+G73</f>
        <v>5462.5999999999995</v>
      </c>
      <c r="H71" s="102">
        <f>H72+H73</f>
        <v>5403.4</v>
      </c>
      <c r="I71" s="102">
        <f>I72+I73</f>
        <v>5403.4</v>
      </c>
      <c r="K71" s="16"/>
    </row>
    <row r="72" spans="1:35" ht="22.5" customHeight="1" x14ac:dyDescent="0.3">
      <c r="A72" s="35" t="s">
        <v>59</v>
      </c>
      <c r="B72" s="33">
        <v>700</v>
      </c>
      <c r="C72" s="26" t="s">
        <v>7</v>
      </c>
      <c r="D72" s="34">
        <v>13</v>
      </c>
      <c r="E72" s="34" t="s">
        <v>175</v>
      </c>
      <c r="F72" s="33">
        <v>110</v>
      </c>
      <c r="G72" s="102">
        <v>5161.3999999999996</v>
      </c>
      <c r="H72" s="102">
        <v>5161.3999999999996</v>
      </c>
      <c r="I72" s="102">
        <v>5161.3999999999996</v>
      </c>
      <c r="K72" s="16"/>
    </row>
    <row r="73" spans="1:35" ht="28.5" customHeight="1" x14ac:dyDescent="0.3">
      <c r="A73" s="36" t="s">
        <v>54</v>
      </c>
      <c r="B73" s="33">
        <v>700</v>
      </c>
      <c r="C73" s="26" t="s">
        <v>7</v>
      </c>
      <c r="D73" s="34">
        <v>13</v>
      </c>
      <c r="E73" s="34" t="s">
        <v>175</v>
      </c>
      <c r="F73" s="33">
        <v>240</v>
      </c>
      <c r="G73" s="102">
        <v>301.2</v>
      </c>
      <c r="H73" s="102">
        <v>242</v>
      </c>
      <c r="I73" s="102">
        <v>242</v>
      </c>
      <c r="K73" s="16"/>
    </row>
    <row r="74" spans="1:35" ht="28.5" customHeight="1" x14ac:dyDescent="0.3">
      <c r="A74" s="40" t="s">
        <v>164</v>
      </c>
      <c r="B74" s="33">
        <v>700</v>
      </c>
      <c r="C74" s="26" t="s">
        <v>7</v>
      </c>
      <c r="D74" s="34">
        <v>13</v>
      </c>
      <c r="E74" s="34" t="s">
        <v>163</v>
      </c>
      <c r="F74" s="33"/>
      <c r="G74" s="102">
        <f>G75+G76</f>
        <v>691.2</v>
      </c>
      <c r="H74" s="102">
        <f>H75+H76</f>
        <v>650.6</v>
      </c>
      <c r="I74" s="102">
        <f>I75+I76</f>
        <v>675.82</v>
      </c>
      <c r="K74" s="16"/>
    </row>
    <row r="75" spans="1:35" ht="28.5" customHeight="1" x14ac:dyDescent="0.3">
      <c r="A75" s="36" t="s">
        <v>52</v>
      </c>
      <c r="B75" s="33">
        <v>700</v>
      </c>
      <c r="C75" s="26" t="s">
        <v>7</v>
      </c>
      <c r="D75" s="34">
        <v>13</v>
      </c>
      <c r="E75" s="34" t="s">
        <v>163</v>
      </c>
      <c r="F75" s="33">
        <v>120</v>
      </c>
      <c r="G75" s="102">
        <v>673.1</v>
      </c>
      <c r="H75" s="102">
        <v>613</v>
      </c>
      <c r="I75" s="102">
        <v>613</v>
      </c>
      <c r="K75" s="16"/>
    </row>
    <row r="76" spans="1:35" ht="28.5" customHeight="1" x14ac:dyDescent="0.3">
      <c r="A76" s="36" t="s">
        <v>54</v>
      </c>
      <c r="B76" s="33">
        <v>700</v>
      </c>
      <c r="C76" s="26" t="s">
        <v>7</v>
      </c>
      <c r="D76" s="34">
        <v>13</v>
      </c>
      <c r="E76" s="34" t="s">
        <v>163</v>
      </c>
      <c r="F76" s="33">
        <v>240</v>
      </c>
      <c r="G76" s="102">
        <v>18.100000000000001</v>
      </c>
      <c r="H76" s="102">
        <v>37.6</v>
      </c>
      <c r="I76" s="102">
        <v>62.82</v>
      </c>
      <c r="K76" s="16"/>
    </row>
    <row r="77" spans="1:35" ht="42.75" customHeight="1" x14ac:dyDescent="0.3">
      <c r="A77" s="40" t="s">
        <v>342</v>
      </c>
      <c r="B77" s="33">
        <v>700</v>
      </c>
      <c r="C77" s="26" t="s">
        <v>7</v>
      </c>
      <c r="D77" s="34">
        <v>13</v>
      </c>
      <c r="E77" s="34" t="s">
        <v>386</v>
      </c>
      <c r="F77" s="33"/>
      <c r="G77" s="102">
        <f>G78</f>
        <v>258.10000000000002</v>
      </c>
      <c r="H77" s="102">
        <f>H78</f>
        <v>0</v>
      </c>
      <c r="I77" s="102">
        <f>I78</f>
        <v>0</v>
      </c>
      <c r="K77" s="16"/>
    </row>
    <row r="78" spans="1:35" ht="28.5" customHeight="1" x14ac:dyDescent="0.3">
      <c r="A78" s="35" t="s">
        <v>59</v>
      </c>
      <c r="B78" s="33">
        <v>700</v>
      </c>
      <c r="C78" s="26" t="s">
        <v>7</v>
      </c>
      <c r="D78" s="34">
        <v>13</v>
      </c>
      <c r="E78" s="34" t="s">
        <v>386</v>
      </c>
      <c r="F78" s="33">
        <v>110</v>
      </c>
      <c r="G78" s="102">
        <v>258.10000000000002</v>
      </c>
      <c r="H78" s="102">
        <v>0</v>
      </c>
      <c r="I78" s="102">
        <v>0</v>
      </c>
      <c r="K78" s="16"/>
    </row>
    <row r="79" spans="1:35" ht="18.75" customHeight="1" x14ac:dyDescent="0.3">
      <c r="A79" s="72" t="s">
        <v>99</v>
      </c>
      <c r="B79" s="68">
        <v>700</v>
      </c>
      <c r="C79" s="43" t="s">
        <v>11</v>
      </c>
      <c r="D79" s="43"/>
      <c r="E79" s="69"/>
      <c r="F79" s="68"/>
      <c r="G79" s="100">
        <f>G80</f>
        <v>153.30000000000001</v>
      </c>
      <c r="H79" s="100">
        <f>H80</f>
        <v>42.4</v>
      </c>
      <c r="I79" s="100">
        <f>I80</f>
        <v>42.4</v>
      </c>
    </row>
    <row r="80" spans="1:35" s="8" customFormat="1" ht="29.25" customHeight="1" x14ac:dyDescent="0.3">
      <c r="A80" s="44" t="s">
        <v>297</v>
      </c>
      <c r="B80" s="42" t="s">
        <v>5</v>
      </c>
      <c r="C80" s="43" t="s">
        <v>11</v>
      </c>
      <c r="D80" s="43" t="s">
        <v>27</v>
      </c>
      <c r="E80" s="43"/>
      <c r="F80" s="42"/>
      <c r="G80" s="100">
        <f>G81+G87+G84</f>
        <v>153.30000000000001</v>
      </c>
      <c r="H80" s="100">
        <f>H81+H87</f>
        <v>42.4</v>
      </c>
      <c r="I80" s="100">
        <f>I81+I87</f>
        <v>42.4</v>
      </c>
      <c r="J80" s="11"/>
      <c r="K80" s="11"/>
      <c r="L80" s="11"/>
      <c r="M80" s="11"/>
      <c r="N80" s="11"/>
      <c r="O80" s="11"/>
      <c r="P80" s="1"/>
      <c r="Q80" s="1"/>
      <c r="R80" s="1"/>
      <c r="S80" s="1"/>
      <c r="T80" s="1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9" ht="39.75" customHeight="1" x14ac:dyDescent="0.3">
      <c r="A81" s="40" t="s">
        <v>173</v>
      </c>
      <c r="B81" s="39" t="s">
        <v>5</v>
      </c>
      <c r="C81" s="26" t="s">
        <v>11</v>
      </c>
      <c r="D81" s="26" t="s">
        <v>27</v>
      </c>
      <c r="E81" s="26" t="s">
        <v>156</v>
      </c>
      <c r="F81" s="39"/>
      <c r="G81" s="101">
        <f t="shared" ref="G81:I82" si="4">G82</f>
        <v>37.4</v>
      </c>
      <c r="H81" s="101">
        <f t="shared" si="4"/>
        <v>37.4</v>
      </c>
      <c r="I81" s="101">
        <f t="shared" si="4"/>
        <v>37.4</v>
      </c>
    </row>
    <row r="82" spans="1:9" ht="16.5" customHeight="1" x14ac:dyDescent="0.3">
      <c r="A82" s="38" t="s">
        <v>157</v>
      </c>
      <c r="B82" s="39" t="s">
        <v>5</v>
      </c>
      <c r="C82" s="26" t="s">
        <v>11</v>
      </c>
      <c r="D82" s="26" t="s">
        <v>27</v>
      </c>
      <c r="E82" s="26" t="s">
        <v>220</v>
      </c>
      <c r="F82" s="39"/>
      <c r="G82" s="101">
        <f t="shared" si="4"/>
        <v>37.4</v>
      </c>
      <c r="H82" s="101">
        <f t="shared" si="4"/>
        <v>37.4</v>
      </c>
      <c r="I82" s="101">
        <f t="shared" si="4"/>
        <v>37.4</v>
      </c>
    </row>
    <row r="83" spans="1:9" ht="24.75" customHeight="1" x14ac:dyDescent="0.3">
      <c r="A83" s="40" t="s">
        <v>54</v>
      </c>
      <c r="B83" s="39" t="s">
        <v>5</v>
      </c>
      <c r="C83" s="26" t="s">
        <v>11</v>
      </c>
      <c r="D83" s="26" t="s">
        <v>27</v>
      </c>
      <c r="E83" s="26" t="s">
        <v>220</v>
      </c>
      <c r="F83" s="39" t="s">
        <v>53</v>
      </c>
      <c r="G83" s="101">
        <v>37.4</v>
      </c>
      <c r="H83" s="101">
        <v>37.4</v>
      </c>
      <c r="I83" s="101">
        <v>37.4</v>
      </c>
    </row>
    <row r="84" spans="1:9" ht="24.75" customHeight="1" x14ac:dyDescent="0.3">
      <c r="A84" s="50" t="s">
        <v>92</v>
      </c>
      <c r="B84" s="39" t="s">
        <v>5</v>
      </c>
      <c r="C84" s="26" t="s">
        <v>11</v>
      </c>
      <c r="D84" s="26" t="s">
        <v>27</v>
      </c>
      <c r="E84" s="34" t="s">
        <v>117</v>
      </c>
      <c r="F84" s="39"/>
      <c r="G84" s="101">
        <f>G85</f>
        <v>110.9</v>
      </c>
      <c r="H84" s="101">
        <v>0</v>
      </c>
      <c r="I84" s="101">
        <v>0</v>
      </c>
    </row>
    <row r="85" spans="1:9" ht="29.25" customHeight="1" x14ac:dyDescent="0.3">
      <c r="A85" s="40" t="s">
        <v>363</v>
      </c>
      <c r="B85" s="39" t="s">
        <v>5</v>
      </c>
      <c r="C85" s="26" t="s">
        <v>11</v>
      </c>
      <c r="D85" s="26" t="s">
        <v>27</v>
      </c>
      <c r="E85" s="26" t="s">
        <v>362</v>
      </c>
      <c r="F85" s="39"/>
      <c r="G85" s="101">
        <f>G86</f>
        <v>110.9</v>
      </c>
      <c r="H85" s="101">
        <v>0</v>
      </c>
      <c r="I85" s="101">
        <v>0</v>
      </c>
    </row>
    <row r="86" spans="1:9" ht="27.75" customHeight="1" x14ac:dyDescent="0.3">
      <c r="A86" s="40" t="s">
        <v>54</v>
      </c>
      <c r="B86" s="39" t="s">
        <v>5</v>
      </c>
      <c r="C86" s="26" t="s">
        <v>11</v>
      </c>
      <c r="D86" s="26" t="s">
        <v>27</v>
      </c>
      <c r="E86" s="26" t="s">
        <v>362</v>
      </c>
      <c r="F86" s="39" t="s">
        <v>53</v>
      </c>
      <c r="G86" s="101">
        <v>110.9</v>
      </c>
      <c r="H86" s="101">
        <v>0</v>
      </c>
      <c r="I86" s="101">
        <v>0</v>
      </c>
    </row>
    <row r="87" spans="1:9" ht="24.75" customHeight="1" x14ac:dyDescent="0.3">
      <c r="A87" s="32" t="s">
        <v>325</v>
      </c>
      <c r="B87" s="39" t="s">
        <v>5</v>
      </c>
      <c r="C87" s="26" t="s">
        <v>11</v>
      </c>
      <c r="D87" s="26" t="s">
        <v>16</v>
      </c>
      <c r="E87" s="26"/>
      <c r="F87" s="39"/>
      <c r="G87" s="101">
        <f t="shared" ref="G87:I89" si="5">G88</f>
        <v>5</v>
      </c>
      <c r="H87" s="101">
        <f t="shared" si="5"/>
        <v>5</v>
      </c>
      <c r="I87" s="101">
        <f t="shared" si="5"/>
        <v>5</v>
      </c>
    </row>
    <row r="88" spans="1:9" ht="24.75" customHeight="1" x14ac:dyDescent="0.3">
      <c r="A88" s="40" t="s">
        <v>326</v>
      </c>
      <c r="B88" s="39" t="s">
        <v>5</v>
      </c>
      <c r="C88" s="26" t="s">
        <v>11</v>
      </c>
      <c r="D88" s="26" t="s">
        <v>16</v>
      </c>
      <c r="E88" s="26" t="s">
        <v>327</v>
      </c>
      <c r="F88" s="39"/>
      <c r="G88" s="101">
        <f t="shared" si="5"/>
        <v>5</v>
      </c>
      <c r="H88" s="101">
        <f t="shared" si="5"/>
        <v>5</v>
      </c>
      <c r="I88" s="101">
        <f t="shared" si="5"/>
        <v>5</v>
      </c>
    </row>
    <row r="89" spans="1:9" ht="24.75" customHeight="1" x14ac:dyDescent="0.3">
      <c r="A89" s="38" t="s">
        <v>328</v>
      </c>
      <c r="B89" s="39" t="s">
        <v>5</v>
      </c>
      <c r="C89" s="26" t="s">
        <v>11</v>
      </c>
      <c r="D89" s="26" t="s">
        <v>16</v>
      </c>
      <c r="E89" s="26" t="s">
        <v>329</v>
      </c>
      <c r="F89" s="39"/>
      <c r="G89" s="101">
        <f t="shared" si="5"/>
        <v>5</v>
      </c>
      <c r="H89" s="101">
        <f t="shared" si="5"/>
        <v>5</v>
      </c>
      <c r="I89" s="101">
        <f t="shared" si="5"/>
        <v>5</v>
      </c>
    </row>
    <row r="90" spans="1:9" ht="24.75" customHeight="1" x14ac:dyDescent="0.3">
      <c r="A90" s="38" t="s">
        <v>54</v>
      </c>
      <c r="B90" s="39" t="s">
        <v>5</v>
      </c>
      <c r="C90" s="26" t="s">
        <v>11</v>
      </c>
      <c r="D90" s="26" t="s">
        <v>16</v>
      </c>
      <c r="E90" s="26" t="s">
        <v>329</v>
      </c>
      <c r="F90" s="39" t="s">
        <v>53</v>
      </c>
      <c r="G90" s="101">
        <v>5</v>
      </c>
      <c r="H90" s="101">
        <v>5</v>
      </c>
      <c r="I90" s="101">
        <v>5</v>
      </c>
    </row>
    <row r="91" spans="1:9" ht="14.25" customHeight="1" x14ac:dyDescent="0.3">
      <c r="A91" s="40"/>
      <c r="B91" s="39"/>
      <c r="C91" s="26"/>
      <c r="D91" s="26"/>
      <c r="E91" s="26"/>
      <c r="F91" s="39"/>
      <c r="G91" s="101"/>
      <c r="H91" s="101"/>
      <c r="I91" s="101"/>
    </row>
    <row r="92" spans="1:9" ht="14.4" customHeight="1" x14ac:dyDescent="0.3">
      <c r="A92" s="74" t="s">
        <v>19</v>
      </c>
      <c r="B92" s="42" t="s">
        <v>5</v>
      </c>
      <c r="C92" s="43" t="s">
        <v>12</v>
      </c>
      <c r="D92" s="58"/>
      <c r="E92" s="58"/>
      <c r="F92" s="42"/>
      <c r="G92" s="100">
        <f>G101+G110+G93+G97</f>
        <v>20778.2</v>
      </c>
      <c r="H92" s="100">
        <f>H101+H110+H93+H97</f>
        <v>18318.300000000003</v>
      </c>
      <c r="I92" s="100">
        <f>I101+I110+I93+I97</f>
        <v>17168.900000000001</v>
      </c>
    </row>
    <row r="93" spans="1:9" ht="14.4" customHeight="1" x14ac:dyDescent="0.3">
      <c r="A93" s="74" t="s">
        <v>137</v>
      </c>
      <c r="B93" s="42" t="s">
        <v>5</v>
      </c>
      <c r="C93" s="43" t="s">
        <v>12</v>
      </c>
      <c r="D93" s="43" t="s">
        <v>22</v>
      </c>
      <c r="E93" s="58"/>
      <c r="F93" s="42"/>
      <c r="G93" s="100">
        <f t="shared" ref="G93:I95" si="6">G94</f>
        <v>58.6</v>
      </c>
      <c r="H93" s="100">
        <f t="shared" si="6"/>
        <v>58.6</v>
      </c>
      <c r="I93" s="100">
        <f t="shared" si="6"/>
        <v>58.6</v>
      </c>
    </row>
    <row r="94" spans="1:9" ht="27" customHeight="1" x14ac:dyDescent="0.3">
      <c r="A94" s="38" t="s">
        <v>189</v>
      </c>
      <c r="B94" s="39" t="s">
        <v>5</v>
      </c>
      <c r="C94" s="26" t="s">
        <v>12</v>
      </c>
      <c r="D94" s="26" t="s">
        <v>22</v>
      </c>
      <c r="E94" s="26" t="s">
        <v>138</v>
      </c>
      <c r="F94" s="39"/>
      <c r="G94" s="101">
        <f t="shared" si="6"/>
        <v>58.6</v>
      </c>
      <c r="H94" s="101">
        <f t="shared" si="6"/>
        <v>58.6</v>
      </c>
      <c r="I94" s="101">
        <f t="shared" si="6"/>
        <v>58.6</v>
      </c>
    </row>
    <row r="95" spans="1:9" ht="24.75" customHeight="1" x14ac:dyDescent="0.3">
      <c r="A95" s="40" t="s">
        <v>295</v>
      </c>
      <c r="B95" s="39" t="s">
        <v>5</v>
      </c>
      <c r="C95" s="26" t="s">
        <v>12</v>
      </c>
      <c r="D95" s="26" t="s">
        <v>22</v>
      </c>
      <c r="E95" s="26" t="s">
        <v>255</v>
      </c>
      <c r="F95" s="39"/>
      <c r="G95" s="101">
        <f t="shared" si="6"/>
        <v>58.6</v>
      </c>
      <c r="H95" s="101">
        <f t="shared" si="6"/>
        <v>58.6</v>
      </c>
      <c r="I95" s="101">
        <f t="shared" si="6"/>
        <v>58.6</v>
      </c>
    </row>
    <row r="96" spans="1:9" ht="32.25" customHeight="1" x14ac:dyDescent="0.3">
      <c r="A96" s="38" t="s">
        <v>54</v>
      </c>
      <c r="B96" s="39" t="s">
        <v>5</v>
      </c>
      <c r="C96" s="26" t="s">
        <v>12</v>
      </c>
      <c r="D96" s="26" t="s">
        <v>22</v>
      </c>
      <c r="E96" s="26" t="s">
        <v>255</v>
      </c>
      <c r="F96" s="39" t="s">
        <v>53</v>
      </c>
      <c r="G96" s="101">
        <v>58.6</v>
      </c>
      <c r="H96" s="101">
        <v>58.6</v>
      </c>
      <c r="I96" s="101">
        <v>58.6</v>
      </c>
    </row>
    <row r="97" spans="1:9" ht="16.5" customHeight="1" x14ac:dyDescent="0.3">
      <c r="A97" s="71" t="s">
        <v>207</v>
      </c>
      <c r="B97" s="42" t="s">
        <v>5</v>
      </c>
      <c r="C97" s="43" t="s">
        <v>12</v>
      </c>
      <c r="D97" s="43" t="s">
        <v>20</v>
      </c>
      <c r="E97" s="43"/>
      <c r="F97" s="42"/>
      <c r="G97" s="100">
        <f t="shared" ref="G97:I99" si="7">G98</f>
        <v>12270.2</v>
      </c>
      <c r="H97" s="100">
        <f t="shared" si="7"/>
        <v>12270.2</v>
      </c>
      <c r="I97" s="100">
        <f t="shared" si="7"/>
        <v>11670.2</v>
      </c>
    </row>
    <row r="98" spans="1:9" ht="16.5" customHeight="1" x14ac:dyDescent="0.3">
      <c r="A98" s="50" t="s">
        <v>92</v>
      </c>
      <c r="B98" s="39" t="s">
        <v>5</v>
      </c>
      <c r="C98" s="26" t="s">
        <v>12</v>
      </c>
      <c r="D98" s="26" t="s">
        <v>20</v>
      </c>
      <c r="E98" s="34" t="s">
        <v>117</v>
      </c>
      <c r="F98" s="39"/>
      <c r="G98" s="101">
        <f t="shared" si="7"/>
        <v>12270.2</v>
      </c>
      <c r="H98" s="101">
        <f t="shared" si="7"/>
        <v>12270.2</v>
      </c>
      <c r="I98" s="101">
        <f t="shared" si="7"/>
        <v>11670.2</v>
      </c>
    </row>
    <row r="99" spans="1:9" ht="48" customHeight="1" x14ac:dyDescent="0.3">
      <c r="A99" s="38" t="s">
        <v>278</v>
      </c>
      <c r="B99" s="39" t="s">
        <v>5</v>
      </c>
      <c r="C99" s="26" t="s">
        <v>12</v>
      </c>
      <c r="D99" s="26" t="s">
        <v>20</v>
      </c>
      <c r="E99" s="34" t="s">
        <v>279</v>
      </c>
      <c r="F99" s="39"/>
      <c r="G99" s="101">
        <f t="shared" si="7"/>
        <v>12270.2</v>
      </c>
      <c r="H99" s="101">
        <f t="shared" si="7"/>
        <v>12270.2</v>
      </c>
      <c r="I99" s="101">
        <f t="shared" si="7"/>
        <v>11670.2</v>
      </c>
    </row>
    <row r="100" spans="1:9" ht="29.25" customHeight="1" x14ac:dyDescent="0.3">
      <c r="A100" s="38" t="s">
        <v>54</v>
      </c>
      <c r="B100" s="39" t="s">
        <v>5</v>
      </c>
      <c r="C100" s="26" t="s">
        <v>12</v>
      </c>
      <c r="D100" s="26" t="s">
        <v>20</v>
      </c>
      <c r="E100" s="34" t="s">
        <v>279</v>
      </c>
      <c r="F100" s="39" t="s">
        <v>53</v>
      </c>
      <c r="G100" s="101">
        <v>12270.2</v>
      </c>
      <c r="H100" s="101">
        <v>12270.2</v>
      </c>
      <c r="I100" s="101">
        <v>11670.2</v>
      </c>
    </row>
    <row r="101" spans="1:9" ht="14.4" customHeight="1" x14ac:dyDescent="0.3">
      <c r="A101" s="74" t="s">
        <v>43</v>
      </c>
      <c r="B101" s="42" t="s">
        <v>5</v>
      </c>
      <c r="C101" s="43" t="s">
        <v>12</v>
      </c>
      <c r="D101" s="43" t="s">
        <v>18</v>
      </c>
      <c r="E101" s="69"/>
      <c r="F101" s="42"/>
      <c r="G101" s="100">
        <f>G102</f>
        <v>6210.8</v>
      </c>
      <c r="H101" s="100">
        <f t="shared" ref="G101:I102" si="8">H102</f>
        <v>4493.3</v>
      </c>
      <c r="I101" s="100">
        <f t="shared" si="8"/>
        <v>4544.8999999999996</v>
      </c>
    </row>
    <row r="102" spans="1:9" ht="55.5" customHeight="1" x14ac:dyDescent="0.3">
      <c r="A102" s="75" t="s">
        <v>192</v>
      </c>
      <c r="B102" s="39" t="s">
        <v>5</v>
      </c>
      <c r="C102" s="26" t="s">
        <v>12</v>
      </c>
      <c r="D102" s="26" t="s">
        <v>18</v>
      </c>
      <c r="E102" s="58" t="s">
        <v>118</v>
      </c>
      <c r="F102" s="39"/>
      <c r="G102" s="101">
        <f t="shared" si="8"/>
        <v>6210.8</v>
      </c>
      <c r="H102" s="101">
        <f t="shared" si="8"/>
        <v>4493.3</v>
      </c>
      <c r="I102" s="101">
        <f t="shared" si="8"/>
        <v>4544.8999999999996</v>
      </c>
    </row>
    <row r="103" spans="1:9" ht="28.5" customHeight="1" x14ac:dyDescent="0.3">
      <c r="A103" s="31" t="s">
        <v>174</v>
      </c>
      <c r="B103" s="39" t="s">
        <v>5</v>
      </c>
      <c r="C103" s="26" t="s">
        <v>12</v>
      </c>
      <c r="D103" s="26" t="s">
        <v>18</v>
      </c>
      <c r="E103" s="58" t="s">
        <v>119</v>
      </c>
      <c r="F103" s="39"/>
      <c r="G103" s="101">
        <f>G104+G108+G107</f>
        <v>6210.8</v>
      </c>
      <c r="H103" s="101">
        <f>H104+H108+H107</f>
        <v>4493.3</v>
      </c>
      <c r="I103" s="101">
        <f>I104+I108+I107</f>
        <v>4544.8999999999996</v>
      </c>
    </row>
    <row r="104" spans="1:9" ht="39.75" customHeight="1" x14ac:dyDescent="0.3">
      <c r="A104" s="36" t="s">
        <v>61</v>
      </c>
      <c r="B104" s="39" t="s">
        <v>5</v>
      </c>
      <c r="C104" s="26" t="s">
        <v>12</v>
      </c>
      <c r="D104" s="26" t="s">
        <v>18</v>
      </c>
      <c r="E104" s="58" t="s">
        <v>254</v>
      </c>
      <c r="F104" s="39"/>
      <c r="G104" s="101">
        <f>G105</f>
        <v>3013</v>
      </c>
      <c r="H104" s="101">
        <f>H105</f>
        <v>2008</v>
      </c>
      <c r="I104" s="101">
        <f>I105</f>
        <v>2008</v>
      </c>
    </row>
    <row r="105" spans="1:9" ht="39.75" customHeight="1" x14ac:dyDescent="0.3">
      <c r="A105" s="40" t="s">
        <v>54</v>
      </c>
      <c r="B105" s="39" t="s">
        <v>5</v>
      </c>
      <c r="C105" s="26" t="s">
        <v>12</v>
      </c>
      <c r="D105" s="26" t="s">
        <v>18</v>
      </c>
      <c r="E105" s="58" t="s">
        <v>254</v>
      </c>
      <c r="F105" s="39" t="s">
        <v>53</v>
      </c>
      <c r="G105" s="101">
        <v>3013</v>
      </c>
      <c r="H105" s="101">
        <v>2008</v>
      </c>
      <c r="I105" s="101">
        <v>2008</v>
      </c>
    </row>
    <row r="106" spans="1:9" ht="75.75" customHeight="1" x14ac:dyDescent="0.3">
      <c r="A106" s="25" t="s">
        <v>293</v>
      </c>
      <c r="B106" s="39" t="s">
        <v>5</v>
      </c>
      <c r="C106" s="26" t="s">
        <v>12</v>
      </c>
      <c r="D106" s="26" t="s">
        <v>18</v>
      </c>
      <c r="E106" s="58" t="s">
        <v>294</v>
      </c>
      <c r="F106" s="39"/>
      <c r="G106" s="101">
        <f>G107</f>
        <v>3037.8</v>
      </c>
      <c r="H106" s="101">
        <f>H107</f>
        <v>2375.3000000000002</v>
      </c>
      <c r="I106" s="101">
        <f>I107</f>
        <v>2426.9</v>
      </c>
    </row>
    <row r="107" spans="1:9" ht="48" customHeight="1" x14ac:dyDescent="0.3">
      <c r="A107" s="32" t="s">
        <v>54</v>
      </c>
      <c r="B107" s="39" t="s">
        <v>5</v>
      </c>
      <c r="C107" s="26" t="s">
        <v>12</v>
      </c>
      <c r="D107" s="26" t="s">
        <v>18</v>
      </c>
      <c r="E107" s="58" t="s">
        <v>294</v>
      </c>
      <c r="F107" s="39" t="s">
        <v>53</v>
      </c>
      <c r="G107" s="101">
        <v>3037.8</v>
      </c>
      <c r="H107" s="101">
        <v>2375.3000000000002</v>
      </c>
      <c r="I107" s="101">
        <v>2426.9</v>
      </c>
    </row>
    <row r="108" spans="1:9" ht="30.75" customHeight="1" x14ac:dyDescent="0.3">
      <c r="A108" s="31" t="s">
        <v>206</v>
      </c>
      <c r="B108" s="39" t="s">
        <v>5</v>
      </c>
      <c r="C108" s="26" t="s">
        <v>12</v>
      </c>
      <c r="D108" s="26" t="s">
        <v>18</v>
      </c>
      <c r="E108" s="58" t="s">
        <v>221</v>
      </c>
      <c r="F108" s="39"/>
      <c r="G108" s="101">
        <f>G109</f>
        <v>160</v>
      </c>
      <c r="H108" s="101">
        <f>H109</f>
        <v>110</v>
      </c>
      <c r="I108" s="101">
        <f>I109</f>
        <v>110</v>
      </c>
    </row>
    <row r="109" spans="1:9" ht="25.5" customHeight="1" x14ac:dyDescent="0.3">
      <c r="A109" s="36" t="s">
        <v>54</v>
      </c>
      <c r="B109" s="39" t="s">
        <v>5</v>
      </c>
      <c r="C109" s="26" t="s">
        <v>12</v>
      </c>
      <c r="D109" s="26" t="s">
        <v>18</v>
      </c>
      <c r="E109" s="58" t="s">
        <v>221</v>
      </c>
      <c r="F109" s="39" t="s">
        <v>53</v>
      </c>
      <c r="G109" s="101">
        <v>160</v>
      </c>
      <c r="H109" s="101">
        <v>110</v>
      </c>
      <c r="I109" s="101">
        <v>110</v>
      </c>
    </row>
    <row r="110" spans="1:9" ht="18" customHeight="1" x14ac:dyDescent="0.3">
      <c r="A110" s="44" t="s">
        <v>39</v>
      </c>
      <c r="B110" s="54">
        <v>700</v>
      </c>
      <c r="C110" s="43" t="s">
        <v>12</v>
      </c>
      <c r="D110" s="43">
        <v>12</v>
      </c>
      <c r="E110" s="58"/>
      <c r="F110" s="54"/>
      <c r="G110" s="100">
        <f>G111+G124+G117</f>
        <v>2238.6</v>
      </c>
      <c r="H110" s="100">
        <f>H111+H124</f>
        <v>1496.2</v>
      </c>
      <c r="I110" s="100">
        <f>I111+I124</f>
        <v>895.2</v>
      </c>
    </row>
    <row r="111" spans="1:9" ht="30" customHeight="1" x14ac:dyDescent="0.3">
      <c r="A111" s="62" t="s">
        <v>180</v>
      </c>
      <c r="B111" s="61">
        <v>700</v>
      </c>
      <c r="C111" s="26" t="s">
        <v>12</v>
      </c>
      <c r="D111" s="26" t="s">
        <v>21</v>
      </c>
      <c r="E111" s="58" t="s">
        <v>120</v>
      </c>
      <c r="F111" s="61"/>
      <c r="G111" s="101">
        <f>G112</f>
        <v>1684.9</v>
      </c>
      <c r="H111" s="101">
        <f>H112</f>
        <v>595.20000000000005</v>
      </c>
      <c r="I111" s="101">
        <f>I112</f>
        <v>595.20000000000005</v>
      </c>
    </row>
    <row r="112" spans="1:9" ht="29.25" customHeight="1" x14ac:dyDescent="0.3">
      <c r="A112" s="62" t="s">
        <v>188</v>
      </c>
      <c r="B112" s="61">
        <v>700</v>
      </c>
      <c r="C112" s="26" t="s">
        <v>12</v>
      </c>
      <c r="D112" s="26" t="s">
        <v>21</v>
      </c>
      <c r="E112" s="58" t="s">
        <v>170</v>
      </c>
      <c r="F112" s="61"/>
      <c r="G112" s="101">
        <f>G115+G113</f>
        <v>1684.9</v>
      </c>
      <c r="H112" s="101">
        <f>H115</f>
        <v>595.20000000000005</v>
      </c>
      <c r="I112" s="101">
        <f>I115</f>
        <v>595.20000000000005</v>
      </c>
    </row>
    <row r="113" spans="1:9" ht="29.25" customHeight="1" x14ac:dyDescent="0.3">
      <c r="A113" s="62" t="s">
        <v>353</v>
      </c>
      <c r="B113" s="61">
        <v>700</v>
      </c>
      <c r="C113" s="26" t="s">
        <v>12</v>
      </c>
      <c r="D113" s="26" t="s">
        <v>21</v>
      </c>
      <c r="E113" s="58" t="s">
        <v>354</v>
      </c>
      <c r="F113" s="61"/>
      <c r="G113" s="101">
        <v>445.2</v>
      </c>
      <c r="H113" s="101">
        <v>0</v>
      </c>
      <c r="I113" s="101">
        <v>0</v>
      </c>
    </row>
    <row r="114" spans="1:9" ht="29.25" customHeight="1" x14ac:dyDescent="0.3">
      <c r="A114" s="36" t="s">
        <v>54</v>
      </c>
      <c r="B114" s="61">
        <v>700</v>
      </c>
      <c r="C114" s="26" t="s">
        <v>12</v>
      </c>
      <c r="D114" s="26" t="s">
        <v>21</v>
      </c>
      <c r="E114" s="58" t="s">
        <v>354</v>
      </c>
      <c r="F114" s="61">
        <v>240</v>
      </c>
      <c r="G114" s="101">
        <v>445.2</v>
      </c>
      <c r="H114" s="101">
        <v>0</v>
      </c>
      <c r="I114" s="101">
        <v>0</v>
      </c>
    </row>
    <row r="115" spans="1:9" ht="30.75" customHeight="1" x14ac:dyDescent="0.3">
      <c r="A115" s="62" t="s">
        <v>187</v>
      </c>
      <c r="B115" s="39" t="s">
        <v>5</v>
      </c>
      <c r="C115" s="26" t="s">
        <v>12</v>
      </c>
      <c r="D115" s="26" t="s">
        <v>21</v>
      </c>
      <c r="E115" s="58" t="s">
        <v>208</v>
      </c>
      <c r="F115" s="39"/>
      <c r="G115" s="101">
        <f>G116</f>
        <v>1239.7</v>
      </c>
      <c r="H115" s="101">
        <f>H116</f>
        <v>595.20000000000005</v>
      </c>
      <c r="I115" s="101">
        <f>I116</f>
        <v>595.20000000000005</v>
      </c>
    </row>
    <row r="116" spans="1:9" ht="30.75" customHeight="1" x14ac:dyDescent="0.3">
      <c r="A116" s="36" t="s">
        <v>54</v>
      </c>
      <c r="B116" s="39" t="s">
        <v>5</v>
      </c>
      <c r="C116" s="26" t="s">
        <v>12</v>
      </c>
      <c r="D116" s="26" t="s">
        <v>21</v>
      </c>
      <c r="E116" s="58" t="s">
        <v>208</v>
      </c>
      <c r="F116" s="39" t="s">
        <v>53</v>
      </c>
      <c r="G116" s="101">
        <v>1239.7</v>
      </c>
      <c r="H116" s="101">
        <v>595.20000000000005</v>
      </c>
      <c r="I116" s="101">
        <v>595.20000000000005</v>
      </c>
    </row>
    <row r="117" spans="1:9" ht="30.75" customHeight="1" x14ac:dyDescent="0.3">
      <c r="A117" s="40" t="s">
        <v>396</v>
      </c>
      <c r="B117" s="39" t="s">
        <v>5</v>
      </c>
      <c r="C117" s="26" t="s">
        <v>12</v>
      </c>
      <c r="D117" s="26" t="s">
        <v>21</v>
      </c>
      <c r="E117" s="58" t="s">
        <v>394</v>
      </c>
      <c r="F117" s="39"/>
      <c r="G117" s="101">
        <f>G118</f>
        <v>353.7</v>
      </c>
      <c r="H117" s="101">
        <v>0</v>
      </c>
      <c r="I117" s="101">
        <v>0</v>
      </c>
    </row>
    <row r="118" spans="1:9" ht="17.25" customHeight="1" x14ac:dyDescent="0.3">
      <c r="A118" s="40" t="s">
        <v>397</v>
      </c>
      <c r="B118" s="39" t="s">
        <v>5</v>
      </c>
      <c r="C118" s="26" t="s">
        <v>12</v>
      </c>
      <c r="D118" s="26" t="s">
        <v>21</v>
      </c>
      <c r="E118" s="58" t="s">
        <v>395</v>
      </c>
      <c r="F118" s="39"/>
      <c r="G118" s="101">
        <f>G121+G120</f>
        <v>353.7</v>
      </c>
      <c r="H118" s="101">
        <v>0</v>
      </c>
      <c r="I118" s="101">
        <v>0</v>
      </c>
    </row>
    <row r="119" spans="1:9" ht="59.25" customHeight="1" x14ac:dyDescent="0.3">
      <c r="A119" s="40" t="s">
        <v>406</v>
      </c>
      <c r="B119" s="39" t="s">
        <v>5</v>
      </c>
      <c r="C119" s="26" t="s">
        <v>12</v>
      </c>
      <c r="D119" s="26" t="s">
        <v>21</v>
      </c>
      <c r="E119" s="58" t="s">
        <v>404</v>
      </c>
      <c r="F119" s="39"/>
      <c r="G119" s="101">
        <f>G120</f>
        <v>318.3</v>
      </c>
      <c r="H119" s="101">
        <f>H120</f>
        <v>0</v>
      </c>
      <c r="I119" s="101">
        <f>I120</f>
        <v>0</v>
      </c>
    </row>
    <row r="120" spans="1:9" ht="43.5" customHeight="1" x14ac:dyDescent="0.3">
      <c r="A120" s="36" t="s">
        <v>399</v>
      </c>
      <c r="B120" s="39" t="s">
        <v>5</v>
      </c>
      <c r="C120" s="26" t="s">
        <v>12</v>
      </c>
      <c r="D120" s="26" t="s">
        <v>21</v>
      </c>
      <c r="E120" s="58" t="s">
        <v>405</v>
      </c>
      <c r="F120" s="39" t="s">
        <v>398</v>
      </c>
      <c r="G120" s="101">
        <v>318.3</v>
      </c>
      <c r="H120" s="101">
        <v>0</v>
      </c>
      <c r="I120" s="101">
        <v>0</v>
      </c>
    </row>
    <row r="121" spans="1:9" ht="96" customHeight="1" x14ac:dyDescent="0.3">
      <c r="A121" s="40" t="s">
        <v>403</v>
      </c>
      <c r="B121" s="39" t="s">
        <v>5</v>
      </c>
      <c r="C121" s="26" t="s">
        <v>12</v>
      </c>
      <c r="D121" s="26" t="s">
        <v>21</v>
      </c>
      <c r="E121" s="58" t="s">
        <v>402</v>
      </c>
      <c r="F121" s="39"/>
      <c r="G121" s="101">
        <f>G122</f>
        <v>35.4</v>
      </c>
      <c r="H121" s="101">
        <v>0</v>
      </c>
      <c r="I121" s="101">
        <v>0</v>
      </c>
    </row>
    <row r="122" spans="1:9" ht="48.75" customHeight="1" x14ac:dyDescent="0.3">
      <c r="A122" s="36" t="s">
        <v>399</v>
      </c>
      <c r="B122" s="39" t="s">
        <v>5</v>
      </c>
      <c r="C122" s="26" t="s">
        <v>12</v>
      </c>
      <c r="D122" s="26" t="s">
        <v>21</v>
      </c>
      <c r="E122" s="58" t="s">
        <v>402</v>
      </c>
      <c r="F122" s="39" t="s">
        <v>398</v>
      </c>
      <c r="G122" s="101">
        <v>35.4</v>
      </c>
      <c r="H122" s="101">
        <v>0</v>
      </c>
      <c r="I122" s="101">
        <v>0</v>
      </c>
    </row>
    <row r="123" spans="1:9" ht="43.5" customHeight="1" x14ac:dyDescent="0.3">
      <c r="A123" s="40" t="s">
        <v>333</v>
      </c>
      <c r="B123" s="39" t="s">
        <v>5</v>
      </c>
      <c r="C123" s="26" t="s">
        <v>12</v>
      </c>
      <c r="D123" s="26" t="s">
        <v>21</v>
      </c>
      <c r="E123" s="58" t="s">
        <v>331</v>
      </c>
      <c r="F123" s="39"/>
      <c r="G123" s="101">
        <f t="shared" ref="G123:I124" si="9">G124</f>
        <v>200</v>
      </c>
      <c r="H123" s="101">
        <f t="shared" si="9"/>
        <v>901</v>
      </c>
      <c r="I123" s="101">
        <f t="shared" si="9"/>
        <v>300</v>
      </c>
    </row>
    <row r="124" spans="1:9" ht="39.75" customHeight="1" x14ac:dyDescent="0.3">
      <c r="A124" s="70" t="s">
        <v>334</v>
      </c>
      <c r="B124" s="39" t="s">
        <v>5</v>
      </c>
      <c r="C124" s="26" t="s">
        <v>12</v>
      </c>
      <c r="D124" s="26" t="s">
        <v>21</v>
      </c>
      <c r="E124" s="58" t="s">
        <v>332</v>
      </c>
      <c r="F124" s="39"/>
      <c r="G124" s="101">
        <f t="shared" si="9"/>
        <v>200</v>
      </c>
      <c r="H124" s="101">
        <f t="shared" si="9"/>
        <v>901</v>
      </c>
      <c r="I124" s="101">
        <f t="shared" si="9"/>
        <v>300</v>
      </c>
    </row>
    <row r="125" spans="1:9" ht="27" customHeight="1" x14ac:dyDescent="0.3">
      <c r="A125" s="36" t="s">
        <v>54</v>
      </c>
      <c r="B125" s="39" t="s">
        <v>5</v>
      </c>
      <c r="C125" s="26" t="s">
        <v>12</v>
      </c>
      <c r="D125" s="26" t="s">
        <v>21</v>
      </c>
      <c r="E125" s="58" t="s">
        <v>332</v>
      </c>
      <c r="F125" s="39" t="s">
        <v>53</v>
      </c>
      <c r="G125" s="101">
        <v>200</v>
      </c>
      <c r="H125" s="101">
        <v>901</v>
      </c>
      <c r="I125" s="101">
        <v>300</v>
      </c>
    </row>
    <row r="126" spans="1:9" ht="19.5" customHeight="1" x14ac:dyDescent="0.3">
      <c r="A126" s="36"/>
      <c r="B126" s="39"/>
      <c r="C126" s="26"/>
      <c r="D126" s="26"/>
      <c r="E126" s="58"/>
      <c r="F126" s="39"/>
      <c r="G126" s="101"/>
      <c r="H126" s="101"/>
      <c r="I126" s="101"/>
    </row>
    <row r="127" spans="1:9" ht="16.5" customHeight="1" x14ac:dyDescent="0.3">
      <c r="A127" s="72" t="s">
        <v>133</v>
      </c>
      <c r="B127" s="42" t="s">
        <v>5</v>
      </c>
      <c r="C127" s="43" t="s">
        <v>22</v>
      </c>
      <c r="D127" s="43"/>
      <c r="E127" s="58"/>
      <c r="F127" s="42"/>
      <c r="G127" s="100">
        <f>G128+G136+G145</f>
        <v>3698.8999999999996</v>
      </c>
      <c r="H127" s="100">
        <f>H128+H136</f>
        <v>635</v>
      </c>
      <c r="I127" s="100">
        <f>I128+I136</f>
        <v>595</v>
      </c>
    </row>
    <row r="128" spans="1:9" ht="18.75" customHeight="1" x14ac:dyDescent="0.3">
      <c r="A128" s="76" t="s">
        <v>134</v>
      </c>
      <c r="B128" s="42" t="s">
        <v>5</v>
      </c>
      <c r="C128" s="43" t="s">
        <v>22</v>
      </c>
      <c r="D128" s="43" t="s">
        <v>7</v>
      </c>
      <c r="E128" s="58"/>
      <c r="F128" s="42"/>
      <c r="G128" s="100">
        <f>G129+G133</f>
        <v>756.3</v>
      </c>
      <c r="H128" s="100">
        <f>H129+H133</f>
        <v>495</v>
      </c>
      <c r="I128" s="100">
        <f>I129+I133</f>
        <v>495</v>
      </c>
    </row>
    <row r="129" spans="1:9" ht="34.5" customHeight="1" x14ac:dyDescent="0.3">
      <c r="A129" s="40" t="s">
        <v>209</v>
      </c>
      <c r="B129" s="39" t="s">
        <v>5</v>
      </c>
      <c r="C129" s="26" t="s">
        <v>22</v>
      </c>
      <c r="D129" s="26" t="s">
        <v>7</v>
      </c>
      <c r="E129" s="26" t="s">
        <v>135</v>
      </c>
      <c r="F129" s="39"/>
      <c r="G129" s="101">
        <f>G131</f>
        <v>751.3</v>
      </c>
      <c r="H129" s="101">
        <f>H131</f>
        <v>490</v>
      </c>
      <c r="I129" s="101">
        <f>I131</f>
        <v>490</v>
      </c>
    </row>
    <row r="130" spans="1:9" ht="34.5" customHeight="1" x14ac:dyDescent="0.3">
      <c r="A130" s="40" t="s">
        <v>210</v>
      </c>
      <c r="B130" s="39" t="s">
        <v>5</v>
      </c>
      <c r="C130" s="26" t="s">
        <v>22</v>
      </c>
      <c r="D130" s="26" t="s">
        <v>7</v>
      </c>
      <c r="E130" s="26" t="s">
        <v>275</v>
      </c>
      <c r="F130" s="39"/>
      <c r="G130" s="101">
        <f t="shared" ref="G130:I131" si="10">G131</f>
        <v>751.3</v>
      </c>
      <c r="H130" s="101">
        <f t="shared" si="10"/>
        <v>490</v>
      </c>
      <c r="I130" s="101">
        <f t="shared" si="10"/>
        <v>490</v>
      </c>
    </row>
    <row r="131" spans="1:9" ht="38.25" customHeight="1" x14ac:dyDescent="0.3">
      <c r="A131" s="40" t="s">
        <v>211</v>
      </c>
      <c r="B131" s="39" t="s">
        <v>5</v>
      </c>
      <c r="C131" s="26" t="s">
        <v>22</v>
      </c>
      <c r="D131" s="26" t="s">
        <v>7</v>
      </c>
      <c r="E131" s="26" t="s">
        <v>276</v>
      </c>
      <c r="F131" s="39"/>
      <c r="G131" s="101">
        <f t="shared" si="10"/>
        <v>751.3</v>
      </c>
      <c r="H131" s="101">
        <f t="shared" si="10"/>
        <v>490</v>
      </c>
      <c r="I131" s="101">
        <f t="shared" si="10"/>
        <v>490</v>
      </c>
    </row>
    <row r="132" spans="1:9" ht="27" customHeight="1" x14ac:dyDescent="0.3">
      <c r="A132" s="40" t="s">
        <v>54</v>
      </c>
      <c r="B132" s="39" t="s">
        <v>5</v>
      </c>
      <c r="C132" s="26" t="s">
        <v>22</v>
      </c>
      <c r="D132" s="26" t="s">
        <v>7</v>
      </c>
      <c r="E132" s="26" t="s">
        <v>276</v>
      </c>
      <c r="F132" s="39" t="s">
        <v>53</v>
      </c>
      <c r="G132" s="101">
        <v>751.3</v>
      </c>
      <c r="H132" s="101">
        <v>490</v>
      </c>
      <c r="I132" s="101">
        <v>490</v>
      </c>
    </row>
    <row r="133" spans="1:9" ht="33" customHeight="1" x14ac:dyDescent="0.3">
      <c r="A133" s="62" t="s">
        <v>203</v>
      </c>
      <c r="B133" s="39" t="s">
        <v>5</v>
      </c>
      <c r="C133" s="26" t="s">
        <v>22</v>
      </c>
      <c r="D133" s="26" t="s">
        <v>7</v>
      </c>
      <c r="E133" s="34" t="s">
        <v>191</v>
      </c>
      <c r="F133" s="39"/>
      <c r="G133" s="101">
        <f t="shared" ref="G133:I134" si="11">G134</f>
        <v>5</v>
      </c>
      <c r="H133" s="101">
        <f t="shared" si="11"/>
        <v>5</v>
      </c>
      <c r="I133" s="101">
        <f t="shared" si="11"/>
        <v>5</v>
      </c>
    </row>
    <row r="134" spans="1:9" ht="29.25" customHeight="1" x14ac:dyDescent="0.3">
      <c r="A134" s="38" t="s">
        <v>213</v>
      </c>
      <c r="B134" s="39" t="s">
        <v>5</v>
      </c>
      <c r="C134" s="26" t="s">
        <v>22</v>
      </c>
      <c r="D134" s="26" t="s">
        <v>7</v>
      </c>
      <c r="E134" s="34" t="s">
        <v>277</v>
      </c>
      <c r="F134" s="39"/>
      <c r="G134" s="101">
        <f t="shared" si="11"/>
        <v>5</v>
      </c>
      <c r="H134" s="101">
        <f t="shared" si="11"/>
        <v>5</v>
      </c>
      <c r="I134" s="101">
        <f t="shared" si="11"/>
        <v>5</v>
      </c>
    </row>
    <row r="135" spans="1:9" ht="29.25" customHeight="1" x14ac:dyDescent="0.3">
      <c r="A135" s="40" t="s">
        <v>54</v>
      </c>
      <c r="B135" s="39" t="s">
        <v>5</v>
      </c>
      <c r="C135" s="26" t="s">
        <v>22</v>
      </c>
      <c r="D135" s="26" t="s">
        <v>7</v>
      </c>
      <c r="E135" s="34" t="s">
        <v>277</v>
      </c>
      <c r="F135" s="39" t="s">
        <v>53</v>
      </c>
      <c r="G135" s="101">
        <v>5</v>
      </c>
      <c r="H135" s="101">
        <v>5</v>
      </c>
      <c r="I135" s="101">
        <v>5</v>
      </c>
    </row>
    <row r="136" spans="1:9" ht="18" customHeight="1" x14ac:dyDescent="0.3">
      <c r="A136" s="41" t="s">
        <v>281</v>
      </c>
      <c r="B136" s="42" t="s">
        <v>5</v>
      </c>
      <c r="C136" s="43" t="s">
        <v>22</v>
      </c>
      <c r="D136" s="43" t="s">
        <v>9</v>
      </c>
      <c r="E136" s="43"/>
      <c r="F136" s="42"/>
      <c r="G136" s="100">
        <f>G140+G137</f>
        <v>1833.6</v>
      </c>
      <c r="H136" s="100">
        <f>H140</f>
        <v>140</v>
      </c>
      <c r="I136" s="100">
        <f>I140</f>
        <v>100</v>
      </c>
    </row>
    <row r="137" spans="1:9" ht="18" customHeight="1" x14ac:dyDescent="0.3">
      <c r="A137" s="50" t="s">
        <v>92</v>
      </c>
      <c r="B137" s="39" t="s">
        <v>5</v>
      </c>
      <c r="C137" s="26" t="s">
        <v>22</v>
      </c>
      <c r="D137" s="26" t="s">
        <v>9</v>
      </c>
      <c r="E137" s="26" t="s">
        <v>117</v>
      </c>
      <c r="F137" s="42"/>
      <c r="G137" s="101">
        <f t="shared" ref="G137:I138" si="12">G138</f>
        <v>393.6</v>
      </c>
      <c r="H137" s="101">
        <f t="shared" si="12"/>
        <v>0</v>
      </c>
      <c r="I137" s="101">
        <f t="shared" si="12"/>
        <v>0</v>
      </c>
    </row>
    <row r="138" spans="1:9" ht="18" customHeight="1" x14ac:dyDescent="0.3">
      <c r="A138" s="38" t="s">
        <v>340</v>
      </c>
      <c r="B138" s="39" t="s">
        <v>5</v>
      </c>
      <c r="C138" s="26" t="s">
        <v>22</v>
      </c>
      <c r="D138" s="26" t="s">
        <v>9</v>
      </c>
      <c r="E138" s="26" t="s">
        <v>190</v>
      </c>
      <c r="F138" s="39"/>
      <c r="G138" s="101">
        <f t="shared" si="12"/>
        <v>393.6</v>
      </c>
      <c r="H138" s="101">
        <f t="shared" si="12"/>
        <v>0</v>
      </c>
      <c r="I138" s="101">
        <f t="shared" si="12"/>
        <v>0</v>
      </c>
    </row>
    <row r="139" spans="1:9" ht="29.25" customHeight="1" x14ac:dyDescent="0.3">
      <c r="A139" s="40" t="s">
        <v>54</v>
      </c>
      <c r="B139" s="39" t="s">
        <v>5</v>
      </c>
      <c r="C139" s="26" t="s">
        <v>22</v>
      </c>
      <c r="D139" s="26" t="s">
        <v>9</v>
      </c>
      <c r="E139" s="26" t="s">
        <v>190</v>
      </c>
      <c r="F139" s="39" t="s">
        <v>53</v>
      </c>
      <c r="G139" s="101">
        <v>393.6</v>
      </c>
      <c r="H139" s="101">
        <v>0</v>
      </c>
      <c r="I139" s="101">
        <v>0</v>
      </c>
    </row>
    <row r="140" spans="1:9" ht="35.25" customHeight="1" x14ac:dyDescent="0.3">
      <c r="A140" s="40" t="s">
        <v>209</v>
      </c>
      <c r="B140" s="39" t="s">
        <v>5</v>
      </c>
      <c r="C140" s="26" t="s">
        <v>22</v>
      </c>
      <c r="D140" s="26" t="s">
        <v>9</v>
      </c>
      <c r="E140" s="26" t="s">
        <v>135</v>
      </c>
      <c r="F140" s="42"/>
      <c r="G140" s="101">
        <f t="shared" ref="G140:I142" si="13">G141</f>
        <v>1440</v>
      </c>
      <c r="H140" s="101">
        <f t="shared" si="13"/>
        <v>140</v>
      </c>
      <c r="I140" s="101">
        <f t="shared" si="13"/>
        <v>100</v>
      </c>
    </row>
    <row r="141" spans="1:9" ht="35.25" customHeight="1" x14ac:dyDescent="0.3">
      <c r="A141" s="40" t="s">
        <v>282</v>
      </c>
      <c r="B141" s="39" t="s">
        <v>5</v>
      </c>
      <c r="C141" s="26" t="s">
        <v>22</v>
      </c>
      <c r="D141" s="26" t="s">
        <v>9</v>
      </c>
      <c r="E141" s="26" t="s">
        <v>283</v>
      </c>
      <c r="F141" s="42"/>
      <c r="G141" s="101">
        <f>G142</f>
        <v>1440</v>
      </c>
      <c r="H141" s="101">
        <f t="shared" si="13"/>
        <v>140</v>
      </c>
      <c r="I141" s="101">
        <f t="shared" si="13"/>
        <v>100</v>
      </c>
    </row>
    <row r="142" spans="1:9" ht="29.25" customHeight="1" x14ac:dyDescent="0.3">
      <c r="A142" s="40" t="s">
        <v>212</v>
      </c>
      <c r="B142" s="39" t="s">
        <v>5</v>
      </c>
      <c r="C142" s="26" t="s">
        <v>22</v>
      </c>
      <c r="D142" s="26" t="s">
        <v>9</v>
      </c>
      <c r="E142" s="26" t="s">
        <v>280</v>
      </c>
      <c r="F142" s="39"/>
      <c r="G142" s="101">
        <f>G143+G144</f>
        <v>1440</v>
      </c>
      <c r="H142" s="101">
        <f t="shared" si="13"/>
        <v>140</v>
      </c>
      <c r="I142" s="101">
        <f t="shared" si="13"/>
        <v>100</v>
      </c>
    </row>
    <row r="143" spans="1:9" ht="28.5" customHeight="1" x14ac:dyDescent="0.3">
      <c r="A143" s="40" t="s">
        <v>54</v>
      </c>
      <c r="B143" s="39" t="s">
        <v>5</v>
      </c>
      <c r="C143" s="26" t="s">
        <v>22</v>
      </c>
      <c r="D143" s="26" t="s">
        <v>9</v>
      </c>
      <c r="E143" s="26" t="s">
        <v>280</v>
      </c>
      <c r="F143" s="39" t="s">
        <v>53</v>
      </c>
      <c r="G143" s="101">
        <v>140</v>
      </c>
      <c r="H143" s="101">
        <v>140</v>
      </c>
      <c r="I143" s="101">
        <v>100</v>
      </c>
    </row>
    <row r="144" spans="1:9" ht="23.25" customHeight="1" x14ac:dyDescent="0.3">
      <c r="A144" s="35" t="s">
        <v>103</v>
      </c>
      <c r="B144" s="39" t="s">
        <v>5</v>
      </c>
      <c r="C144" s="26" t="s">
        <v>22</v>
      </c>
      <c r="D144" s="26" t="s">
        <v>9</v>
      </c>
      <c r="E144" s="26" t="s">
        <v>280</v>
      </c>
      <c r="F144" s="39" t="s">
        <v>102</v>
      </c>
      <c r="G144" s="101">
        <v>1300</v>
      </c>
      <c r="H144" s="101">
        <v>0</v>
      </c>
      <c r="I144" s="101">
        <v>0</v>
      </c>
    </row>
    <row r="145" spans="1:9" ht="23.25" customHeight="1" x14ac:dyDescent="0.3">
      <c r="A145" s="80" t="s">
        <v>364</v>
      </c>
      <c r="B145" s="42" t="s">
        <v>5</v>
      </c>
      <c r="C145" s="43" t="s">
        <v>22</v>
      </c>
      <c r="D145" s="43" t="s">
        <v>22</v>
      </c>
      <c r="E145" s="43"/>
      <c r="F145" s="42"/>
      <c r="G145" s="100">
        <f t="shared" ref="G145:I147" si="14">G146</f>
        <v>1109</v>
      </c>
      <c r="H145" s="100">
        <f t="shared" si="14"/>
        <v>0</v>
      </c>
      <c r="I145" s="100">
        <f t="shared" si="14"/>
        <v>0</v>
      </c>
    </row>
    <row r="146" spans="1:9" ht="23.25" customHeight="1" x14ac:dyDescent="0.3">
      <c r="A146" s="50" t="s">
        <v>92</v>
      </c>
      <c r="B146" s="39" t="s">
        <v>5</v>
      </c>
      <c r="C146" s="26" t="s">
        <v>22</v>
      </c>
      <c r="D146" s="26" t="s">
        <v>22</v>
      </c>
      <c r="E146" s="26" t="s">
        <v>117</v>
      </c>
      <c r="F146" s="39"/>
      <c r="G146" s="101">
        <f t="shared" si="14"/>
        <v>1109</v>
      </c>
      <c r="H146" s="101">
        <f t="shared" si="14"/>
        <v>0</v>
      </c>
      <c r="I146" s="101">
        <f t="shared" si="14"/>
        <v>0</v>
      </c>
    </row>
    <row r="147" spans="1:9" ht="23.25" customHeight="1" x14ac:dyDescent="0.3">
      <c r="A147" s="118" t="s">
        <v>366</v>
      </c>
      <c r="B147" s="39" t="s">
        <v>5</v>
      </c>
      <c r="C147" s="26" t="s">
        <v>22</v>
      </c>
      <c r="D147" s="26" t="s">
        <v>22</v>
      </c>
      <c r="E147" s="119" t="s">
        <v>365</v>
      </c>
      <c r="F147" s="39"/>
      <c r="G147" s="101">
        <f t="shared" si="14"/>
        <v>1109</v>
      </c>
      <c r="H147" s="101">
        <f t="shared" si="14"/>
        <v>0</v>
      </c>
      <c r="I147" s="101">
        <f t="shared" si="14"/>
        <v>0</v>
      </c>
    </row>
    <row r="148" spans="1:9" ht="23.25" customHeight="1" x14ac:dyDescent="0.3">
      <c r="A148" s="120" t="s">
        <v>60</v>
      </c>
      <c r="B148" s="39" t="s">
        <v>5</v>
      </c>
      <c r="C148" s="26" t="s">
        <v>22</v>
      </c>
      <c r="D148" s="26" t="s">
        <v>22</v>
      </c>
      <c r="E148" s="119" t="s">
        <v>365</v>
      </c>
      <c r="F148" s="39" t="s">
        <v>93</v>
      </c>
      <c r="G148" s="101">
        <v>1109</v>
      </c>
      <c r="H148" s="101">
        <v>0</v>
      </c>
      <c r="I148" s="101">
        <v>0</v>
      </c>
    </row>
    <row r="149" spans="1:9" ht="14.25" customHeight="1" x14ac:dyDescent="0.3">
      <c r="A149" s="40"/>
      <c r="B149" s="39"/>
      <c r="C149" s="26"/>
      <c r="D149" s="26"/>
      <c r="E149" s="26"/>
      <c r="F149" s="39"/>
      <c r="G149" s="101"/>
      <c r="H149" s="101"/>
      <c r="I149" s="101"/>
    </row>
    <row r="150" spans="1:9" ht="18" customHeight="1" x14ac:dyDescent="0.3">
      <c r="A150" s="41" t="s">
        <v>298</v>
      </c>
      <c r="B150" s="42" t="s">
        <v>5</v>
      </c>
      <c r="C150" s="43" t="s">
        <v>23</v>
      </c>
      <c r="D150" s="43"/>
      <c r="E150" s="43"/>
      <c r="F150" s="42"/>
      <c r="G150" s="100">
        <f t="shared" ref="G150:I151" si="15">G151</f>
        <v>8205.9</v>
      </c>
      <c r="H150" s="100">
        <f t="shared" si="15"/>
        <v>21485</v>
      </c>
      <c r="I150" s="100">
        <f t="shared" si="15"/>
        <v>0</v>
      </c>
    </row>
    <row r="151" spans="1:9" ht="18.75" customHeight="1" x14ac:dyDescent="0.3">
      <c r="A151" s="41" t="s">
        <v>300</v>
      </c>
      <c r="B151" s="42" t="s">
        <v>5</v>
      </c>
      <c r="C151" s="43" t="s">
        <v>23</v>
      </c>
      <c r="D151" s="43" t="s">
        <v>22</v>
      </c>
      <c r="E151" s="43"/>
      <c r="F151" s="42"/>
      <c r="G151" s="100">
        <f t="shared" si="15"/>
        <v>8205.9</v>
      </c>
      <c r="H151" s="100">
        <f t="shared" si="15"/>
        <v>21485</v>
      </c>
      <c r="I151" s="100">
        <f t="shared" si="15"/>
        <v>0</v>
      </c>
    </row>
    <row r="152" spans="1:9" ht="38.25" customHeight="1" x14ac:dyDescent="0.3">
      <c r="A152" s="40" t="s">
        <v>357</v>
      </c>
      <c r="B152" s="39" t="s">
        <v>5</v>
      </c>
      <c r="C152" s="26" t="s">
        <v>23</v>
      </c>
      <c r="D152" s="26" t="s">
        <v>22</v>
      </c>
      <c r="E152" s="26" t="s">
        <v>299</v>
      </c>
      <c r="F152" s="39"/>
      <c r="G152" s="101">
        <f>G155+G153</f>
        <v>8205.9</v>
      </c>
      <c r="H152" s="101">
        <f>H155</f>
        <v>21485</v>
      </c>
      <c r="I152" s="101">
        <f>I155</f>
        <v>0</v>
      </c>
    </row>
    <row r="153" spans="1:9" ht="47.25" customHeight="1" x14ac:dyDescent="0.3">
      <c r="A153" s="40" t="s">
        <v>356</v>
      </c>
      <c r="B153" s="39" t="s">
        <v>5</v>
      </c>
      <c r="C153" s="26" t="s">
        <v>23</v>
      </c>
      <c r="D153" s="26" t="s">
        <v>22</v>
      </c>
      <c r="E153" s="26" t="s">
        <v>355</v>
      </c>
      <c r="F153" s="39"/>
      <c r="G153" s="101">
        <f>G154</f>
        <v>205.9</v>
      </c>
      <c r="H153" s="101">
        <v>0</v>
      </c>
      <c r="I153" s="101">
        <v>0</v>
      </c>
    </row>
    <row r="154" spans="1:9" ht="30.75" customHeight="1" x14ac:dyDescent="0.3">
      <c r="A154" s="40" t="s">
        <v>54</v>
      </c>
      <c r="B154" s="39" t="s">
        <v>5</v>
      </c>
      <c r="C154" s="26" t="s">
        <v>23</v>
      </c>
      <c r="D154" s="26" t="s">
        <v>22</v>
      </c>
      <c r="E154" s="26" t="s">
        <v>355</v>
      </c>
      <c r="F154" s="39" t="s">
        <v>53</v>
      </c>
      <c r="G154" s="101">
        <v>205.9</v>
      </c>
      <c r="H154" s="101">
        <v>0</v>
      </c>
      <c r="I154" s="101">
        <v>0</v>
      </c>
    </row>
    <row r="155" spans="1:9" ht="43.5" customHeight="1" x14ac:dyDescent="0.3">
      <c r="A155" s="40" t="s">
        <v>302</v>
      </c>
      <c r="B155" s="39" t="s">
        <v>5</v>
      </c>
      <c r="C155" s="26" t="s">
        <v>23</v>
      </c>
      <c r="D155" s="26" t="s">
        <v>22</v>
      </c>
      <c r="E155" s="26" t="s">
        <v>319</v>
      </c>
      <c r="F155" s="39"/>
      <c r="G155" s="101">
        <f>G156</f>
        <v>8000</v>
      </c>
      <c r="H155" s="101">
        <f>H156</f>
        <v>21485</v>
      </c>
      <c r="I155" s="101">
        <v>0</v>
      </c>
    </row>
    <row r="156" spans="1:9" ht="26.25" customHeight="1" x14ac:dyDescent="0.3">
      <c r="A156" s="40" t="s">
        <v>54</v>
      </c>
      <c r="B156" s="39" t="s">
        <v>5</v>
      </c>
      <c r="C156" s="26" t="s">
        <v>23</v>
      </c>
      <c r="D156" s="26" t="s">
        <v>22</v>
      </c>
      <c r="E156" s="26" t="s">
        <v>319</v>
      </c>
      <c r="F156" s="39" t="s">
        <v>53</v>
      </c>
      <c r="G156" s="101">
        <v>8000</v>
      </c>
      <c r="H156" s="101">
        <v>21485</v>
      </c>
      <c r="I156" s="101">
        <v>0</v>
      </c>
    </row>
    <row r="157" spans="1:9" ht="20.25" customHeight="1" x14ac:dyDescent="0.3">
      <c r="A157" s="40"/>
      <c r="B157" s="39"/>
      <c r="C157" s="26"/>
      <c r="D157" s="26"/>
      <c r="E157" s="26"/>
      <c r="F157" s="39"/>
      <c r="G157" s="101"/>
      <c r="H157" s="101"/>
      <c r="I157" s="101"/>
    </row>
    <row r="158" spans="1:9" ht="14.4" customHeight="1" x14ac:dyDescent="0.3">
      <c r="A158" s="44" t="s">
        <v>24</v>
      </c>
      <c r="B158" s="45">
        <v>700</v>
      </c>
      <c r="C158" s="43" t="s">
        <v>17</v>
      </c>
      <c r="D158" s="43"/>
      <c r="E158" s="46"/>
      <c r="F158" s="45"/>
      <c r="G158" s="103">
        <f>G191+G159+G285+G297+G250</f>
        <v>157301.40000000002</v>
      </c>
      <c r="H158" s="103">
        <f>H191+H159+H285+H297+H250</f>
        <v>122388.70000000003</v>
      </c>
      <c r="I158" s="103">
        <f>I191+I159+I285+I297+I250</f>
        <v>122675.90000000001</v>
      </c>
    </row>
    <row r="159" spans="1:9" ht="14.4" customHeight="1" x14ac:dyDescent="0.3">
      <c r="A159" s="74" t="s">
        <v>33</v>
      </c>
      <c r="B159" s="54">
        <v>700</v>
      </c>
      <c r="C159" s="43" t="s">
        <v>17</v>
      </c>
      <c r="D159" s="43" t="s">
        <v>7</v>
      </c>
      <c r="E159" s="26"/>
      <c r="F159" s="54"/>
      <c r="G159" s="100">
        <f t="shared" ref="G159:I160" si="16">G160</f>
        <v>43515.100000000006</v>
      </c>
      <c r="H159" s="100">
        <f t="shared" si="16"/>
        <v>33807.599999999999</v>
      </c>
      <c r="I159" s="100">
        <f t="shared" si="16"/>
        <v>33807.599999999999</v>
      </c>
    </row>
    <row r="160" spans="1:9" ht="34.5" customHeight="1" x14ac:dyDescent="0.3">
      <c r="A160" s="62" t="s">
        <v>193</v>
      </c>
      <c r="B160" s="61">
        <v>700</v>
      </c>
      <c r="C160" s="26" t="s">
        <v>17</v>
      </c>
      <c r="D160" s="26" t="s">
        <v>7</v>
      </c>
      <c r="E160" s="26" t="s">
        <v>129</v>
      </c>
      <c r="F160" s="61"/>
      <c r="G160" s="101">
        <f t="shared" si="16"/>
        <v>43515.100000000006</v>
      </c>
      <c r="H160" s="101">
        <f t="shared" si="16"/>
        <v>33807.599999999999</v>
      </c>
      <c r="I160" s="101">
        <f t="shared" si="16"/>
        <v>33807.599999999999</v>
      </c>
    </row>
    <row r="161" spans="1:22" ht="26.25" customHeight="1" x14ac:dyDescent="0.3">
      <c r="A161" s="62" t="s">
        <v>75</v>
      </c>
      <c r="B161" s="61">
        <v>700</v>
      </c>
      <c r="C161" s="26" t="s">
        <v>17</v>
      </c>
      <c r="D161" s="26" t="s">
        <v>7</v>
      </c>
      <c r="E161" s="26" t="s">
        <v>128</v>
      </c>
      <c r="F161" s="61"/>
      <c r="G161" s="101">
        <f>G162+G168+G170+G176+G166+G174+G184+G186+G172+G178+G180+G188+G182</f>
        <v>43515.100000000006</v>
      </c>
      <c r="H161" s="101">
        <f>H162+H168+H170+H176+H166+H174+H184+H186</f>
        <v>33807.599999999999</v>
      </c>
      <c r="I161" s="101">
        <f>I162+I168+I170+I176+I166+I174+I184+I186</f>
        <v>33807.599999999999</v>
      </c>
    </row>
    <row r="162" spans="1:22" ht="29.25" customHeight="1" x14ac:dyDescent="0.3">
      <c r="A162" s="31" t="s">
        <v>77</v>
      </c>
      <c r="B162" s="61">
        <v>700</v>
      </c>
      <c r="C162" s="26" t="s">
        <v>17</v>
      </c>
      <c r="D162" s="26" t="s">
        <v>7</v>
      </c>
      <c r="E162" s="26" t="s">
        <v>224</v>
      </c>
      <c r="F162" s="61"/>
      <c r="G162" s="101">
        <f>G163</f>
        <v>15189.400000000001</v>
      </c>
      <c r="H162" s="101">
        <f>H163</f>
        <v>15059.3</v>
      </c>
      <c r="I162" s="101">
        <f>I163</f>
        <v>15059.3</v>
      </c>
    </row>
    <row r="163" spans="1:22" ht="18" customHeight="1" x14ac:dyDescent="0.3">
      <c r="A163" s="40" t="s">
        <v>79</v>
      </c>
      <c r="B163" s="61">
        <v>700</v>
      </c>
      <c r="C163" s="26" t="s">
        <v>17</v>
      </c>
      <c r="D163" s="26" t="s">
        <v>7</v>
      </c>
      <c r="E163" s="26" t="s">
        <v>223</v>
      </c>
      <c r="F163" s="61"/>
      <c r="G163" s="101">
        <f>G164+G165</f>
        <v>15189.400000000001</v>
      </c>
      <c r="H163" s="101">
        <f>H164+H165</f>
        <v>15059.3</v>
      </c>
      <c r="I163" s="101">
        <f>I164+I165</f>
        <v>15059.3</v>
      </c>
    </row>
    <row r="164" spans="1:22" ht="30" customHeight="1" x14ac:dyDescent="0.3">
      <c r="A164" s="36" t="s">
        <v>81</v>
      </c>
      <c r="B164" s="61">
        <v>700</v>
      </c>
      <c r="C164" s="26" t="s">
        <v>17</v>
      </c>
      <c r="D164" s="26" t="s">
        <v>7</v>
      </c>
      <c r="E164" s="26" t="s">
        <v>223</v>
      </c>
      <c r="F164" s="61" t="s">
        <v>80</v>
      </c>
      <c r="G164" s="101">
        <v>649.20000000000005</v>
      </c>
      <c r="H164" s="101">
        <v>539.4</v>
      </c>
      <c r="I164" s="101">
        <v>539.4</v>
      </c>
    </row>
    <row r="165" spans="1:22" ht="14.4" customHeight="1" x14ac:dyDescent="0.3">
      <c r="A165" s="66" t="s">
        <v>78</v>
      </c>
      <c r="B165" s="61">
        <v>700</v>
      </c>
      <c r="C165" s="26" t="s">
        <v>17</v>
      </c>
      <c r="D165" s="26" t="s">
        <v>7</v>
      </c>
      <c r="E165" s="26" t="s">
        <v>223</v>
      </c>
      <c r="F165" s="61" t="s">
        <v>76</v>
      </c>
      <c r="G165" s="101">
        <v>14540.2</v>
      </c>
      <c r="H165" s="101">
        <v>14519.9</v>
      </c>
      <c r="I165" s="101">
        <v>14519.9</v>
      </c>
    </row>
    <row r="166" spans="1:22" ht="24" customHeight="1" x14ac:dyDescent="0.3">
      <c r="A166" s="77" t="s">
        <v>107</v>
      </c>
      <c r="B166" s="61">
        <v>700</v>
      </c>
      <c r="C166" s="26" t="s">
        <v>17</v>
      </c>
      <c r="D166" s="26" t="s">
        <v>7</v>
      </c>
      <c r="E166" s="34" t="s">
        <v>222</v>
      </c>
      <c r="F166" s="61"/>
      <c r="G166" s="101">
        <f>G167</f>
        <v>61.8</v>
      </c>
      <c r="H166" s="101">
        <f>H167</f>
        <v>50</v>
      </c>
      <c r="I166" s="101">
        <f>I167</f>
        <v>50</v>
      </c>
    </row>
    <row r="167" spans="1:22" ht="14.4" customHeight="1" x14ac:dyDescent="0.3">
      <c r="A167" s="66" t="s">
        <v>78</v>
      </c>
      <c r="B167" s="61">
        <v>700</v>
      </c>
      <c r="C167" s="26" t="s">
        <v>17</v>
      </c>
      <c r="D167" s="26" t="s">
        <v>7</v>
      </c>
      <c r="E167" s="34" t="s">
        <v>222</v>
      </c>
      <c r="F167" s="61" t="s">
        <v>76</v>
      </c>
      <c r="G167" s="101">
        <v>61.8</v>
      </c>
      <c r="H167" s="101">
        <v>50</v>
      </c>
      <c r="I167" s="101">
        <v>50</v>
      </c>
      <c r="J167" s="11">
        <f>G169+G204</f>
        <v>75864</v>
      </c>
      <c r="K167" s="11">
        <f>H169+H204</f>
        <v>66570.899999999994</v>
      </c>
      <c r="L167" s="11">
        <f>I169+I204</f>
        <v>66570.899999999994</v>
      </c>
    </row>
    <row r="168" spans="1:22" ht="185.25" customHeight="1" x14ac:dyDescent="0.3">
      <c r="A168" s="32" t="s">
        <v>168</v>
      </c>
      <c r="B168" s="61">
        <v>700</v>
      </c>
      <c r="C168" s="26" t="s">
        <v>17</v>
      </c>
      <c r="D168" s="26" t="s">
        <v>7</v>
      </c>
      <c r="E168" s="26" t="s">
        <v>246</v>
      </c>
      <c r="F168" s="61"/>
      <c r="G168" s="101">
        <f>G169</f>
        <v>19583.7</v>
      </c>
      <c r="H168" s="101">
        <f>H169</f>
        <v>17290</v>
      </c>
      <c r="I168" s="101">
        <f>I169</f>
        <v>17290</v>
      </c>
      <c r="K168" s="11">
        <f>G27+G170+G205+G352</f>
        <v>2396.1</v>
      </c>
      <c r="L168" s="11">
        <f>H27+H170+H205+H352</f>
        <v>2269.9</v>
      </c>
      <c r="M168" s="11">
        <f>I27+I170+I205+I352</f>
        <v>2269.9</v>
      </c>
      <c r="P168" s="11"/>
      <c r="Q168" s="11"/>
      <c r="R168" s="11"/>
      <c r="S168" s="11"/>
      <c r="T168" s="11"/>
      <c r="U168" s="11"/>
      <c r="V168" s="11"/>
    </row>
    <row r="169" spans="1:22" ht="14.4" customHeight="1" x14ac:dyDescent="0.3">
      <c r="A169" s="66" t="s">
        <v>78</v>
      </c>
      <c r="B169" s="61">
        <v>700</v>
      </c>
      <c r="C169" s="26" t="s">
        <v>17</v>
      </c>
      <c r="D169" s="26" t="s">
        <v>7</v>
      </c>
      <c r="E169" s="26" t="s">
        <v>246</v>
      </c>
      <c r="F169" s="61" t="s">
        <v>76</v>
      </c>
      <c r="G169" s="101">
        <v>19583.7</v>
      </c>
      <c r="H169" s="101">
        <v>17290</v>
      </c>
      <c r="I169" s="101">
        <v>17290</v>
      </c>
      <c r="P169" s="11"/>
      <c r="Q169" s="11"/>
      <c r="R169" s="11"/>
      <c r="S169" s="11"/>
      <c r="T169" s="11"/>
      <c r="U169" s="11"/>
      <c r="V169" s="11"/>
    </row>
    <row r="170" spans="1:22" ht="48" customHeight="1" x14ac:dyDescent="0.3">
      <c r="A170" s="38" t="s">
        <v>166</v>
      </c>
      <c r="B170" s="61">
        <v>700</v>
      </c>
      <c r="C170" s="26" t="s">
        <v>17</v>
      </c>
      <c r="D170" s="26" t="s">
        <v>7</v>
      </c>
      <c r="E170" s="26" t="s">
        <v>247</v>
      </c>
      <c r="F170" s="61"/>
      <c r="G170" s="101">
        <f>G171</f>
        <v>36.4</v>
      </c>
      <c r="H170" s="101">
        <f>H171</f>
        <v>20</v>
      </c>
      <c r="I170" s="101">
        <f>I171</f>
        <v>20</v>
      </c>
    </row>
    <row r="171" spans="1:22" ht="20.25" customHeight="1" x14ac:dyDescent="0.3">
      <c r="A171" s="36" t="s">
        <v>81</v>
      </c>
      <c r="B171" s="61">
        <v>700</v>
      </c>
      <c r="C171" s="26" t="s">
        <v>17</v>
      </c>
      <c r="D171" s="26" t="s">
        <v>7</v>
      </c>
      <c r="E171" s="26" t="s">
        <v>247</v>
      </c>
      <c r="F171" s="61" t="s">
        <v>80</v>
      </c>
      <c r="G171" s="101">
        <v>36.4</v>
      </c>
      <c r="H171" s="101">
        <v>20</v>
      </c>
      <c r="I171" s="101">
        <v>20</v>
      </c>
    </row>
    <row r="172" spans="1:22" ht="54.75" customHeight="1" x14ac:dyDescent="0.3">
      <c r="A172" s="40" t="s">
        <v>342</v>
      </c>
      <c r="B172" s="61">
        <v>700</v>
      </c>
      <c r="C172" s="26" t="s">
        <v>17</v>
      </c>
      <c r="D172" s="26" t="s">
        <v>7</v>
      </c>
      <c r="E172" s="26" t="s">
        <v>343</v>
      </c>
      <c r="F172" s="61"/>
      <c r="G172" s="101">
        <f>G173</f>
        <v>951</v>
      </c>
      <c r="H172" s="101">
        <f>H173</f>
        <v>0</v>
      </c>
      <c r="I172" s="101">
        <f>I173</f>
        <v>0</v>
      </c>
      <c r="J172" s="11">
        <f>G19+G33+G59+G77+G172+G213+G258+G272+G320+G373+G384+G405</f>
        <v>9034.1999999999989</v>
      </c>
    </row>
    <row r="173" spans="1:22" ht="17.25" customHeight="1" x14ac:dyDescent="0.3">
      <c r="A173" s="35" t="s">
        <v>78</v>
      </c>
      <c r="B173" s="61">
        <v>700</v>
      </c>
      <c r="C173" s="26" t="s">
        <v>17</v>
      </c>
      <c r="D173" s="26" t="s">
        <v>7</v>
      </c>
      <c r="E173" s="26" t="s">
        <v>343</v>
      </c>
      <c r="F173" s="61">
        <v>620</v>
      </c>
      <c r="G173" s="101">
        <v>951</v>
      </c>
      <c r="H173" s="101">
        <v>0</v>
      </c>
      <c r="I173" s="101">
        <v>0</v>
      </c>
    </row>
    <row r="174" spans="1:22" ht="56.25" customHeight="1" x14ac:dyDescent="0.3">
      <c r="A174" s="78" t="s">
        <v>167</v>
      </c>
      <c r="B174" s="61">
        <v>700</v>
      </c>
      <c r="C174" s="26" t="s">
        <v>17</v>
      </c>
      <c r="D174" s="26" t="s">
        <v>7</v>
      </c>
      <c r="E174" s="26" t="s">
        <v>252</v>
      </c>
      <c r="F174" s="61"/>
      <c r="G174" s="101">
        <f>G175</f>
        <v>409</v>
      </c>
      <c r="H174" s="101">
        <f>H175</f>
        <v>325.8</v>
      </c>
      <c r="I174" s="101">
        <f>I175</f>
        <v>325.8</v>
      </c>
    </row>
    <row r="175" spans="1:22" ht="20.25" customHeight="1" x14ac:dyDescent="0.3">
      <c r="A175" s="35" t="s">
        <v>78</v>
      </c>
      <c r="B175" s="61">
        <v>700</v>
      </c>
      <c r="C175" s="26" t="s">
        <v>17</v>
      </c>
      <c r="D175" s="26" t="s">
        <v>7</v>
      </c>
      <c r="E175" s="26" t="s">
        <v>252</v>
      </c>
      <c r="F175" s="61" t="s">
        <v>76</v>
      </c>
      <c r="G175" s="101">
        <v>409</v>
      </c>
      <c r="H175" s="101">
        <v>325.8</v>
      </c>
      <c r="I175" s="101">
        <v>325.8</v>
      </c>
    </row>
    <row r="176" spans="1:22" ht="30" customHeight="1" x14ac:dyDescent="0.3">
      <c r="A176" s="73" t="s">
        <v>108</v>
      </c>
      <c r="B176" s="61">
        <v>700</v>
      </c>
      <c r="C176" s="26" t="s">
        <v>17</v>
      </c>
      <c r="D176" s="26" t="s">
        <v>7</v>
      </c>
      <c r="E176" s="34" t="s">
        <v>253</v>
      </c>
      <c r="F176" s="61"/>
      <c r="G176" s="101">
        <f>G177</f>
        <v>4722.2</v>
      </c>
      <c r="H176" s="101">
        <f>H177</f>
        <v>0</v>
      </c>
      <c r="I176" s="101">
        <f>I177</f>
        <v>0</v>
      </c>
    </row>
    <row r="177" spans="1:13" ht="19.5" customHeight="1" x14ac:dyDescent="0.3">
      <c r="A177" s="66" t="s">
        <v>78</v>
      </c>
      <c r="B177" s="61">
        <v>700</v>
      </c>
      <c r="C177" s="26" t="s">
        <v>17</v>
      </c>
      <c r="D177" s="26" t="s">
        <v>7</v>
      </c>
      <c r="E177" s="34" t="s">
        <v>253</v>
      </c>
      <c r="F177" s="61" t="s">
        <v>76</v>
      </c>
      <c r="G177" s="101">
        <v>4722.2</v>
      </c>
      <c r="H177" s="101"/>
      <c r="I177" s="101">
        <v>0</v>
      </c>
    </row>
    <row r="178" spans="1:13" ht="66.75" customHeight="1" x14ac:dyDescent="0.3">
      <c r="A178" s="78" t="s">
        <v>351</v>
      </c>
      <c r="B178" s="61">
        <v>700</v>
      </c>
      <c r="C178" s="26" t="s">
        <v>17</v>
      </c>
      <c r="D178" s="26" t="s">
        <v>7</v>
      </c>
      <c r="E178" s="34" t="s">
        <v>352</v>
      </c>
      <c r="F178" s="61"/>
      <c r="G178" s="101">
        <f>G179</f>
        <v>145.9</v>
      </c>
      <c r="H178" s="101">
        <f>H179</f>
        <v>0</v>
      </c>
      <c r="I178" s="101">
        <f>I179</f>
        <v>0</v>
      </c>
    </row>
    <row r="179" spans="1:13" ht="19.5" customHeight="1" x14ac:dyDescent="0.3">
      <c r="A179" s="36" t="s">
        <v>81</v>
      </c>
      <c r="B179" s="61">
        <v>700</v>
      </c>
      <c r="C179" s="26" t="s">
        <v>17</v>
      </c>
      <c r="D179" s="26" t="s">
        <v>7</v>
      </c>
      <c r="E179" s="34" t="s">
        <v>352</v>
      </c>
      <c r="F179" s="61">
        <v>320</v>
      </c>
      <c r="G179" s="101">
        <v>145.9</v>
      </c>
      <c r="H179" s="101">
        <v>0</v>
      </c>
      <c r="I179" s="101">
        <v>0</v>
      </c>
    </row>
    <row r="180" spans="1:13" ht="58.5" customHeight="1" x14ac:dyDescent="0.3">
      <c r="A180" s="40" t="s">
        <v>368</v>
      </c>
      <c r="B180" s="61">
        <v>700</v>
      </c>
      <c r="C180" s="26" t="s">
        <v>17</v>
      </c>
      <c r="D180" s="26" t="s">
        <v>7</v>
      </c>
      <c r="E180" s="34" t="s">
        <v>367</v>
      </c>
      <c r="F180" s="61"/>
      <c r="G180" s="101">
        <f>G181</f>
        <v>447.7</v>
      </c>
      <c r="H180" s="101">
        <f>H181</f>
        <v>0</v>
      </c>
      <c r="I180" s="101">
        <f>I181</f>
        <v>0</v>
      </c>
    </row>
    <row r="181" spans="1:13" ht="24" customHeight="1" x14ac:dyDescent="0.3">
      <c r="A181" s="40" t="s">
        <v>81</v>
      </c>
      <c r="B181" s="61">
        <v>700</v>
      </c>
      <c r="C181" s="26" t="s">
        <v>17</v>
      </c>
      <c r="D181" s="26" t="s">
        <v>7</v>
      </c>
      <c r="E181" s="34" t="s">
        <v>367</v>
      </c>
      <c r="F181" s="61">
        <v>320</v>
      </c>
      <c r="G181" s="101">
        <v>447.7</v>
      </c>
      <c r="H181" s="101">
        <v>0</v>
      </c>
      <c r="I181" s="101">
        <v>0</v>
      </c>
    </row>
    <row r="182" spans="1:13" ht="54" customHeight="1" x14ac:dyDescent="0.3">
      <c r="A182" s="32" t="s">
        <v>204</v>
      </c>
      <c r="B182" s="61">
        <v>700</v>
      </c>
      <c r="C182" s="26" t="s">
        <v>17</v>
      </c>
      <c r="D182" s="26" t="s">
        <v>7</v>
      </c>
      <c r="E182" s="34" t="s">
        <v>216</v>
      </c>
      <c r="F182" s="61"/>
      <c r="G182" s="101">
        <f>G183</f>
        <v>493.5</v>
      </c>
      <c r="H182" s="101">
        <f>H183</f>
        <v>0</v>
      </c>
      <c r="I182" s="101">
        <f>I183</f>
        <v>0</v>
      </c>
    </row>
    <row r="183" spans="1:13" ht="24" customHeight="1" x14ac:dyDescent="0.3">
      <c r="A183" s="66" t="s">
        <v>78</v>
      </c>
      <c r="B183" s="61">
        <v>700</v>
      </c>
      <c r="C183" s="26" t="s">
        <v>17</v>
      </c>
      <c r="D183" s="26" t="s">
        <v>7</v>
      </c>
      <c r="E183" s="34" t="s">
        <v>216</v>
      </c>
      <c r="F183" s="61">
        <v>620</v>
      </c>
      <c r="G183" s="101">
        <v>493.5</v>
      </c>
      <c r="H183" s="101">
        <v>0</v>
      </c>
      <c r="I183" s="101">
        <v>0</v>
      </c>
    </row>
    <row r="184" spans="1:13" ht="45" customHeight="1" x14ac:dyDescent="0.3">
      <c r="A184" s="32" t="s">
        <v>0</v>
      </c>
      <c r="B184" s="61">
        <v>700</v>
      </c>
      <c r="C184" s="26" t="s">
        <v>17</v>
      </c>
      <c r="D184" s="26" t="s">
        <v>7</v>
      </c>
      <c r="E184" s="34" t="s">
        <v>225</v>
      </c>
      <c r="F184" s="61"/>
      <c r="G184" s="101">
        <f>G185</f>
        <v>102.1</v>
      </c>
      <c r="H184" s="101">
        <f>H185</f>
        <v>81.5</v>
      </c>
      <c r="I184" s="101">
        <f>I185</f>
        <v>81.5</v>
      </c>
    </row>
    <row r="185" spans="1:13" ht="19.5" customHeight="1" x14ac:dyDescent="0.3">
      <c r="A185" s="66" t="s">
        <v>78</v>
      </c>
      <c r="B185" s="61">
        <v>700</v>
      </c>
      <c r="C185" s="26" t="s">
        <v>17</v>
      </c>
      <c r="D185" s="26" t="s">
        <v>7</v>
      </c>
      <c r="E185" s="34" t="s">
        <v>225</v>
      </c>
      <c r="F185" s="61" t="s">
        <v>76</v>
      </c>
      <c r="G185" s="101">
        <v>102.1</v>
      </c>
      <c r="H185" s="101">
        <v>81.5</v>
      </c>
      <c r="I185" s="101">
        <v>81.5</v>
      </c>
    </row>
    <row r="186" spans="1:13" ht="38.25" customHeight="1" x14ac:dyDescent="0.3">
      <c r="A186" s="40" t="s">
        <v>109</v>
      </c>
      <c r="B186" s="61">
        <v>700</v>
      </c>
      <c r="C186" s="26" t="s">
        <v>17</v>
      </c>
      <c r="D186" s="26" t="s">
        <v>7</v>
      </c>
      <c r="E186" s="34" t="s">
        <v>226</v>
      </c>
      <c r="F186" s="61"/>
      <c r="G186" s="101">
        <f>G187</f>
        <v>1180.5</v>
      </c>
      <c r="H186" s="101">
        <f>H187</f>
        <v>981</v>
      </c>
      <c r="I186" s="101">
        <f>I187</f>
        <v>981</v>
      </c>
      <c r="J186" s="11">
        <f>G174+G219+G274</f>
        <v>1048</v>
      </c>
      <c r="K186" s="11">
        <f>H174+H219+H274</f>
        <v>816.5</v>
      </c>
      <c r="L186" s="11">
        <f>I174+I219+I274</f>
        <v>816.5</v>
      </c>
      <c r="M186" s="11">
        <f>J174+J219</f>
        <v>0</v>
      </c>
    </row>
    <row r="187" spans="1:13" ht="19.5" customHeight="1" x14ac:dyDescent="0.3">
      <c r="A187" s="66" t="s">
        <v>78</v>
      </c>
      <c r="B187" s="61">
        <v>700</v>
      </c>
      <c r="C187" s="26" t="s">
        <v>17</v>
      </c>
      <c r="D187" s="26" t="s">
        <v>7</v>
      </c>
      <c r="E187" s="34" t="s">
        <v>226</v>
      </c>
      <c r="F187" s="61" t="s">
        <v>76</v>
      </c>
      <c r="G187" s="101">
        <v>1180.5</v>
      </c>
      <c r="H187" s="101">
        <v>981</v>
      </c>
      <c r="I187" s="101">
        <v>981</v>
      </c>
    </row>
    <row r="188" spans="1:13" ht="45" customHeight="1" x14ac:dyDescent="0.3">
      <c r="A188" s="40" t="s">
        <v>370</v>
      </c>
      <c r="B188" s="61">
        <v>700</v>
      </c>
      <c r="C188" s="26" t="s">
        <v>17</v>
      </c>
      <c r="D188" s="26" t="s">
        <v>7</v>
      </c>
      <c r="E188" s="34" t="s">
        <v>369</v>
      </c>
      <c r="F188" s="61"/>
      <c r="G188" s="101">
        <f>G189</f>
        <v>191.9</v>
      </c>
      <c r="H188" s="101">
        <f>H189</f>
        <v>0</v>
      </c>
      <c r="I188" s="101">
        <f>I189</f>
        <v>0</v>
      </c>
    </row>
    <row r="189" spans="1:13" ht="19.5" customHeight="1" x14ac:dyDescent="0.3">
      <c r="A189" s="40" t="s">
        <v>81</v>
      </c>
      <c r="B189" s="61">
        <v>700</v>
      </c>
      <c r="C189" s="26" t="s">
        <v>17</v>
      </c>
      <c r="D189" s="26" t="s">
        <v>7</v>
      </c>
      <c r="E189" s="34" t="s">
        <v>369</v>
      </c>
      <c r="F189" s="61">
        <v>320</v>
      </c>
      <c r="G189" s="101">
        <v>191.9</v>
      </c>
      <c r="H189" s="101">
        <v>0</v>
      </c>
      <c r="I189" s="101">
        <v>0</v>
      </c>
    </row>
    <row r="190" spans="1:13" ht="19.5" customHeight="1" x14ac:dyDescent="0.3">
      <c r="A190" s="35"/>
      <c r="B190" s="61"/>
      <c r="C190" s="26"/>
      <c r="D190" s="26"/>
      <c r="E190" s="34"/>
      <c r="F190" s="61"/>
      <c r="G190" s="101"/>
      <c r="H190" s="101"/>
      <c r="I190" s="101"/>
    </row>
    <row r="191" spans="1:13" ht="14.4" customHeight="1" x14ac:dyDescent="0.3">
      <c r="A191" s="44" t="s">
        <v>25</v>
      </c>
      <c r="B191" s="45">
        <v>700</v>
      </c>
      <c r="C191" s="43" t="s">
        <v>17</v>
      </c>
      <c r="D191" s="43" t="s">
        <v>9</v>
      </c>
      <c r="E191" s="46"/>
      <c r="F191" s="45"/>
      <c r="G191" s="103">
        <f>G192+G247</f>
        <v>103263.60000000002</v>
      </c>
      <c r="H191" s="103">
        <f t="shared" ref="G191:I192" si="17">H192</f>
        <v>80474.700000000026</v>
      </c>
      <c r="I191" s="103">
        <f t="shared" si="17"/>
        <v>80768.900000000009</v>
      </c>
      <c r="J191" s="11" t="s">
        <v>323</v>
      </c>
    </row>
    <row r="192" spans="1:13" ht="30.75" customHeight="1" x14ac:dyDescent="0.3">
      <c r="A192" s="62" t="s">
        <v>193</v>
      </c>
      <c r="B192" s="26" t="s">
        <v>5</v>
      </c>
      <c r="C192" s="26" t="s">
        <v>17</v>
      </c>
      <c r="D192" s="26" t="s">
        <v>9</v>
      </c>
      <c r="E192" s="26" t="s">
        <v>129</v>
      </c>
      <c r="F192" s="26"/>
      <c r="G192" s="104">
        <f t="shared" si="17"/>
        <v>103183.60000000002</v>
      </c>
      <c r="H192" s="104">
        <f t="shared" si="17"/>
        <v>80474.700000000026</v>
      </c>
      <c r="I192" s="104">
        <f t="shared" si="17"/>
        <v>80768.900000000009</v>
      </c>
      <c r="J192" s="11">
        <f>G222+G177+G62+G323+G261+G277</f>
        <v>23717.9</v>
      </c>
      <c r="K192" s="11">
        <f>H222+H177+H62+H323+H261+H277</f>
        <v>0</v>
      </c>
      <c r="L192" s="11">
        <f>I222+I177+I62+I323+I261+I277</f>
        <v>0</v>
      </c>
    </row>
    <row r="193" spans="1:12" ht="30.75" customHeight="1" x14ac:dyDescent="0.3">
      <c r="A193" s="62" t="s">
        <v>75</v>
      </c>
      <c r="B193" s="26" t="s">
        <v>5</v>
      </c>
      <c r="C193" s="26" t="s">
        <v>17</v>
      </c>
      <c r="D193" s="26" t="s">
        <v>9</v>
      </c>
      <c r="E193" s="26" t="s">
        <v>128</v>
      </c>
      <c r="F193" s="26"/>
      <c r="G193" s="104">
        <f>G194+G201+G203+G205+G207+G209+G211+G217+G219+G221+G231+G233+G235+G237+G225+G197+G227+G244+G229+G223+G213+G199+G215</f>
        <v>103183.60000000002</v>
      </c>
      <c r="H193" s="104">
        <f>H194+H201+H203+H205+H207+H209+H211+H217+H219+H221+H231+H233+H235+H237+H225+H197+H227+H244+H229+H223+H213</f>
        <v>80474.700000000026</v>
      </c>
      <c r="I193" s="104">
        <f>I194+I201+I203+I205+I207+I209+I211+I217+I219+I221+I231+I233+I235+I237+I225+I197+I227+I244+I229+I223+I213</f>
        <v>80768.900000000009</v>
      </c>
      <c r="J193" s="11">
        <f>G64+G187+G236+G267+G331+G283</f>
        <v>5942.1999999999989</v>
      </c>
      <c r="K193" s="11">
        <f>H64+H187+H236+H267+H331+H283</f>
        <v>5429.5</v>
      </c>
      <c r="L193" s="11">
        <f>I64+I187+I236+I267+I331+I283</f>
        <v>5429.5</v>
      </c>
    </row>
    <row r="194" spans="1:12" ht="33" customHeight="1" x14ac:dyDescent="0.3">
      <c r="A194" s="31" t="s">
        <v>77</v>
      </c>
      <c r="B194" s="26" t="s">
        <v>5</v>
      </c>
      <c r="C194" s="26" t="s">
        <v>17</v>
      </c>
      <c r="D194" s="26" t="s">
        <v>9</v>
      </c>
      <c r="E194" s="26" t="s">
        <v>224</v>
      </c>
      <c r="F194" s="26"/>
      <c r="G194" s="104">
        <f t="shared" ref="G194:I195" si="18">G195</f>
        <v>6240.3</v>
      </c>
      <c r="H194" s="104">
        <f t="shared" si="18"/>
        <v>6104.9</v>
      </c>
      <c r="I194" s="104">
        <f t="shared" si="18"/>
        <v>6104.9</v>
      </c>
    </row>
    <row r="195" spans="1:12" ht="14.4" customHeight="1" x14ac:dyDescent="0.3">
      <c r="A195" s="40" t="s">
        <v>82</v>
      </c>
      <c r="B195" s="26" t="s">
        <v>5</v>
      </c>
      <c r="C195" s="26" t="s">
        <v>17</v>
      </c>
      <c r="D195" s="26" t="s">
        <v>9</v>
      </c>
      <c r="E195" s="26" t="s">
        <v>227</v>
      </c>
      <c r="F195" s="26"/>
      <c r="G195" s="104">
        <f t="shared" si="18"/>
        <v>6240.3</v>
      </c>
      <c r="H195" s="104">
        <f t="shared" si="18"/>
        <v>6104.9</v>
      </c>
      <c r="I195" s="104">
        <f t="shared" si="18"/>
        <v>6104.9</v>
      </c>
    </row>
    <row r="196" spans="1:12" ht="14.4" customHeight="1" x14ac:dyDescent="0.3">
      <c r="A196" s="66" t="s">
        <v>78</v>
      </c>
      <c r="B196" s="26" t="s">
        <v>5</v>
      </c>
      <c r="C196" s="26" t="s">
        <v>17</v>
      </c>
      <c r="D196" s="26" t="s">
        <v>9</v>
      </c>
      <c r="E196" s="26" t="s">
        <v>227</v>
      </c>
      <c r="F196" s="26" t="s">
        <v>76</v>
      </c>
      <c r="G196" s="104">
        <v>6240.3</v>
      </c>
      <c r="H196" s="104">
        <v>6104.9</v>
      </c>
      <c r="I196" s="104">
        <v>6104.9</v>
      </c>
    </row>
    <row r="197" spans="1:12" ht="56.25" customHeight="1" x14ac:dyDescent="0.3">
      <c r="A197" s="78" t="s">
        <v>308</v>
      </c>
      <c r="B197" s="26" t="s">
        <v>5</v>
      </c>
      <c r="C197" s="26" t="s">
        <v>17</v>
      </c>
      <c r="D197" s="26" t="s">
        <v>9</v>
      </c>
      <c r="E197" s="26" t="s">
        <v>309</v>
      </c>
      <c r="F197" s="26"/>
      <c r="G197" s="104">
        <f>G198</f>
        <v>5104.2</v>
      </c>
      <c r="H197" s="104">
        <f>H198</f>
        <v>5064.1000000000004</v>
      </c>
      <c r="I197" s="104">
        <f>I198</f>
        <v>5234</v>
      </c>
    </row>
    <row r="198" spans="1:12" ht="14.4" customHeight="1" x14ac:dyDescent="0.3">
      <c r="A198" s="35" t="s">
        <v>78</v>
      </c>
      <c r="B198" s="26" t="s">
        <v>5</v>
      </c>
      <c r="C198" s="26" t="s">
        <v>17</v>
      </c>
      <c r="D198" s="26" t="s">
        <v>9</v>
      </c>
      <c r="E198" s="26" t="s">
        <v>309</v>
      </c>
      <c r="F198" s="26" t="s">
        <v>76</v>
      </c>
      <c r="G198" s="104">
        <v>5104.2</v>
      </c>
      <c r="H198" s="104">
        <v>5064.1000000000004</v>
      </c>
      <c r="I198" s="104">
        <v>5234</v>
      </c>
    </row>
    <row r="199" spans="1:12" ht="31.5" customHeight="1" x14ac:dyDescent="0.3">
      <c r="A199" s="78" t="s">
        <v>407</v>
      </c>
      <c r="B199" s="61">
        <v>700</v>
      </c>
      <c r="C199" s="26" t="s">
        <v>17</v>
      </c>
      <c r="D199" s="26" t="s">
        <v>9</v>
      </c>
      <c r="E199" s="26" t="s">
        <v>408</v>
      </c>
      <c r="F199" s="61"/>
      <c r="G199" s="104">
        <f>G200</f>
        <v>1066.0999999999999</v>
      </c>
      <c r="H199" s="104">
        <f>H200</f>
        <v>0</v>
      </c>
      <c r="I199" s="104">
        <f>I200</f>
        <v>0</v>
      </c>
    </row>
    <row r="200" spans="1:12" ht="14.4" customHeight="1" x14ac:dyDescent="0.3">
      <c r="A200" s="35" t="s">
        <v>78</v>
      </c>
      <c r="B200" s="61">
        <v>700</v>
      </c>
      <c r="C200" s="26" t="s">
        <v>17</v>
      </c>
      <c r="D200" s="26" t="s">
        <v>9</v>
      </c>
      <c r="E200" s="26" t="s">
        <v>408</v>
      </c>
      <c r="F200" s="61">
        <v>620</v>
      </c>
      <c r="G200" s="104">
        <v>1066.0999999999999</v>
      </c>
      <c r="H200" s="104">
        <v>0</v>
      </c>
      <c r="I200" s="104">
        <v>0</v>
      </c>
    </row>
    <row r="201" spans="1:12" ht="27.75" customHeight="1" x14ac:dyDescent="0.3">
      <c r="A201" s="79" t="s">
        <v>107</v>
      </c>
      <c r="B201" s="26" t="s">
        <v>5</v>
      </c>
      <c r="C201" s="26" t="s">
        <v>17</v>
      </c>
      <c r="D201" s="26" t="s">
        <v>9</v>
      </c>
      <c r="E201" s="34" t="s">
        <v>222</v>
      </c>
      <c r="F201" s="26"/>
      <c r="G201" s="104">
        <f>G202</f>
        <v>50</v>
      </c>
      <c r="H201" s="104">
        <f>H202</f>
        <v>50</v>
      </c>
      <c r="I201" s="104">
        <f>I202</f>
        <v>50</v>
      </c>
    </row>
    <row r="202" spans="1:12" ht="14.4" customHeight="1" x14ac:dyDescent="0.3">
      <c r="A202" s="66" t="s">
        <v>78</v>
      </c>
      <c r="B202" s="26" t="s">
        <v>5</v>
      </c>
      <c r="C202" s="26" t="s">
        <v>17</v>
      </c>
      <c r="D202" s="26" t="s">
        <v>9</v>
      </c>
      <c r="E202" s="34" t="s">
        <v>222</v>
      </c>
      <c r="F202" s="26" t="s">
        <v>76</v>
      </c>
      <c r="G202" s="104">
        <v>50</v>
      </c>
      <c r="H202" s="104">
        <v>50</v>
      </c>
      <c r="I202" s="104">
        <v>50</v>
      </c>
    </row>
    <row r="203" spans="1:12" ht="184.5" customHeight="1" x14ac:dyDescent="0.3">
      <c r="A203" s="32" t="s">
        <v>168</v>
      </c>
      <c r="B203" s="26" t="s">
        <v>5</v>
      </c>
      <c r="C203" s="26" t="s">
        <v>17</v>
      </c>
      <c r="D203" s="26" t="s">
        <v>9</v>
      </c>
      <c r="E203" s="26" t="s">
        <v>246</v>
      </c>
      <c r="F203" s="26"/>
      <c r="G203" s="104">
        <f>G204</f>
        <v>56280.3</v>
      </c>
      <c r="H203" s="104">
        <f>H204</f>
        <v>49280.9</v>
      </c>
      <c r="I203" s="104">
        <f>I204</f>
        <v>49280.9</v>
      </c>
    </row>
    <row r="204" spans="1:12" ht="17.25" customHeight="1" x14ac:dyDescent="0.3">
      <c r="A204" s="66" t="s">
        <v>78</v>
      </c>
      <c r="B204" s="26" t="s">
        <v>5</v>
      </c>
      <c r="C204" s="26" t="s">
        <v>17</v>
      </c>
      <c r="D204" s="26" t="s">
        <v>9</v>
      </c>
      <c r="E204" s="26" t="s">
        <v>246</v>
      </c>
      <c r="F204" s="26" t="s">
        <v>76</v>
      </c>
      <c r="G204" s="104">
        <v>56280.3</v>
      </c>
      <c r="H204" s="104">
        <v>49280.9</v>
      </c>
      <c r="I204" s="104">
        <v>49280.9</v>
      </c>
    </row>
    <row r="205" spans="1:12" ht="48.75" customHeight="1" x14ac:dyDescent="0.3">
      <c r="A205" s="38" t="s">
        <v>166</v>
      </c>
      <c r="B205" s="26" t="s">
        <v>5</v>
      </c>
      <c r="C205" s="26" t="s">
        <v>17</v>
      </c>
      <c r="D205" s="26" t="s">
        <v>9</v>
      </c>
      <c r="E205" s="26" t="s">
        <v>247</v>
      </c>
      <c r="F205" s="26"/>
      <c r="G205" s="104">
        <f>G206</f>
        <v>2055.1</v>
      </c>
      <c r="H205" s="104">
        <f>H206</f>
        <v>1948.9</v>
      </c>
      <c r="I205" s="104">
        <f>I206</f>
        <v>1948.9</v>
      </c>
    </row>
    <row r="206" spans="1:12" ht="21" customHeight="1" x14ac:dyDescent="0.3">
      <c r="A206" s="36" t="s">
        <v>81</v>
      </c>
      <c r="B206" s="26" t="s">
        <v>5</v>
      </c>
      <c r="C206" s="26" t="s">
        <v>17</v>
      </c>
      <c r="D206" s="26" t="s">
        <v>9</v>
      </c>
      <c r="E206" s="26" t="s">
        <v>247</v>
      </c>
      <c r="F206" s="26" t="s">
        <v>80</v>
      </c>
      <c r="G206" s="104">
        <v>2055.1</v>
      </c>
      <c r="H206" s="104">
        <v>1948.9</v>
      </c>
      <c r="I206" s="104">
        <v>1948.9</v>
      </c>
    </row>
    <row r="207" spans="1:12" ht="45.75" customHeight="1" x14ac:dyDescent="0.3">
      <c r="A207" s="38" t="s">
        <v>85</v>
      </c>
      <c r="B207" s="26" t="s">
        <v>5</v>
      </c>
      <c r="C207" s="26" t="s">
        <v>17</v>
      </c>
      <c r="D207" s="26" t="s">
        <v>9</v>
      </c>
      <c r="E207" s="26" t="s">
        <v>248</v>
      </c>
      <c r="F207" s="26"/>
      <c r="G207" s="104">
        <f>G208</f>
        <v>867.1</v>
      </c>
      <c r="H207" s="104">
        <f>H208</f>
        <v>408.5</v>
      </c>
      <c r="I207" s="104">
        <f>I208</f>
        <v>408.5</v>
      </c>
    </row>
    <row r="208" spans="1:12" ht="14.4" customHeight="1" x14ac:dyDescent="0.3">
      <c r="A208" s="66" t="s">
        <v>78</v>
      </c>
      <c r="B208" s="26" t="s">
        <v>5</v>
      </c>
      <c r="C208" s="26" t="s">
        <v>17</v>
      </c>
      <c r="D208" s="26" t="s">
        <v>9</v>
      </c>
      <c r="E208" s="26" t="s">
        <v>248</v>
      </c>
      <c r="F208" s="26" t="s">
        <v>76</v>
      </c>
      <c r="G208" s="104">
        <v>867.1</v>
      </c>
      <c r="H208" s="104">
        <v>408.5</v>
      </c>
      <c r="I208" s="104">
        <v>408.5</v>
      </c>
    </row>
    <row r="209" spans="1:9" ht="54" customHeight="1" x14ac:dyDescent="0.3">
      <c r="A209" s="38" t="s">
        <v>169</v>
      </c>
      <c r="B209" s="26" t="s">
        <v>5</v>
      </c>
      <c r="C209" s="26" t="s">
        <v>17</v>
      </c>
      <c r="D209" s="26" t="s">
        <v>9</v>
      </c>
      <c r="E209" s="26" t="s">
        <v>249</v>
      </c>
      <c r="F209" s="26"/>
      <c r="G209" s="104">
        <f>G210</f>
        <v>0</v>
      </c>
      <c r="H209" s="104">
        <f>H210</f>
        <v>94.7</v>
      </c>
      <c r="I209" s="104">
        <f>I210</f>
        <v>94.7</v>
      </c>
    </row>
    <row r="210" spans="1:9" ht="14.4" customHeight="1" x14ac:dyDescent="0.3">
      <c r="A210" s="66" t="s">
        <v>78</v>
      </c>
      <c r="B210" s="26" t="s">
        <v>5</v>
      </c>
      <c r="C210" s="26" t="s">
        <v>17</v>
      </c>
      <c r="D210" s="26" t="s">
        <v>9</v>
      </c>
      <c r="E210" s="26" t="s">
        <v>249</v>
      </c>
      <c r="F210" s="26" t="s">
        <v>76</v>
      </c>
      <c r="G210" s="104">
        <v>0</v>
      </c>
      <c r="H210" s="104">
        <v>94.7</v>
      </c>
      <c r="I210" s="104">
        <v>94.7</v>
      </c>
    </row>
    <row r="211" spans="1:9" ht="44.25" customHeight="1" x14ac:dyDescent="0.3">
      <c r="A211" s="65" t="s">
        <v>86</v>
      </c>
      <c r="B211" s="26" t="s">
        <v>5</v>
      </c>
      <c r="C211" s="26" t="s">
        <v>17</v>
      </c>
      <c r="D211" s="26" t="s">
        <v>9</v>
      </c>
      <c r="E211" s="26" t="s">
        <v>250</v>
      </c>
      <c r="F211" s="26"/>
      <c r="G211" s="104">
        <f>G212</f>
        <v>792.3</v>
      </c>
      <c r="H211" s="104">
        <f>H212</f>
        <v>839.3</v>
      </c>
      <c r="I211" s="104">
        <f>I212</f>
        <v>839.3</v>
      </c>
    </row>
    <row r="212" spans="1:9" ht="17.25" customHeight="1" x14ac:dyDescent="0.3">
      <c r="A212" s="66" t="s">
        <v>78</v>
      </c>
      <c r="B212" s="26" t="s">
        <v>5</v>
      </c>
      <c r="C212" s="26" t="s">
        <v>17</v>
      </c>
      <c r="D212" s="26" t="s">
        <v>9</v>
      </c>
      <c r="E212" s="26" t="s">
        <v>250</v>
      </c>
      <c r="F212" s="26" t="s">
        <v>76</v>
      </c>
      <c r="G212" s="104">
        <v>792.3</v>
      </c>
      <c r="H212" s="104">
        <v>839.3</v>
      </c>
      <c r="I212" s="104">
        <v>839.3</v>
      </c>
    </row>
    <row r="213" spans="1:9" ht="50.25" customHeight="1" x14ac:dyDescent="0.3">
      <c r="A213" s="36" t="s">
        <v>342</v>
      </c>
      <c r="B213" s="26" t="s">
        <v>5</v>
      </c>
      <c r="C213" s="26" t="s">
        <v>17</v>
      </c>
      <c r="D213" s="26" t="s">
        <v>9</v>
      </c>
      <c r="E213" s="26" t="s">
        <v>343</v>
      </c>
      <c r="F213" s="26"/>
      <c r="G213" s="104">
        <f>G214</f>
        <v>502.8</v>
      </c>
      <c r="H213" s="104">
        <f>H214</f>
        <v>0</v>
      </c>
      <c r="I213" s="104">
        <f>I214</f>
        <v>0</v>
      </c>
    </row>
    <row r="214" spans="1:9" ht="17.25" customHeight="1" x14ac:dyDescent="0.3">
      <c r="A214" s="66" t="s">
        <v>78</v>
      </c>
      <c r="B214" s="26" t="s">
        <v>5</v>
      </c>
      <c r="C214" s="26" t="s">
        <v>17</v>
      </c>
      <c r="D214" s="26" t="s">
        <v>9</v>
      </c>
      <c r="E214" s="26" t="s">
        <v>343</v>
      </c>
      <c r="F214" s="26" t="s">
        <v>76</v>
      </c>
      <c r="G214" s="104">
        <v>502.8</v>
      </c>
      <c r="H214" s="104">
        <v>0</v>
      </c>
      <c r="I214" s="104">
        <v>0</v>
      </c>
    </row>
    <row r="215" spans="1:9" ht="95.25" customHeight="1" x14ac:dyDescent="0.3">
      <c r="A215" s="121" t="s">
        <v>415</v>
      </c>
      <c r="B215" s="26" t="s">
        <v>5</v>
      </c>
      <c r="C215" s="26" t="s">
        <v>17</v>
      </c>
      <c r="D215" s="26" t="s">
        <v>9</v>
      </c>
      <c r="E215" s="26" t="s">
        <v>409</v>
      </c>
      <c r="F215" s="26"/>
      <c r="G215" s="104">
        <f>G216</f>
        <v>168.6</v>
      </c>
      <c r="H215" s="104"/>
      <c r="I215" s="104"/>
    </row>
    <row r="216" spans="1:9" ht="24" customHeight="1" x14ac:dyDescent="0.3">
      <c r="A216" s="40" t="s">
        <v>81</v>
      </c>
      <c r="B216" s="26" t="s">
        <v>5</v>
      </c>
      <c r="C216" s="26" t="s">
        <v>17</v>
      </c>
      <c r="D216" s="26" t="s">
        <v>9</v>
      </c>
      <c r="E216" s="26" t="s">
        <v>409</v>
      </c>
      <c r="F216" s="26" t="s">
        <v>80</v>
      </c>
      <c r="G216" s="104">
        <v>168.6</v>
      </c>
      <c r="H216" s="104">
        <v>0</v>
      </c>
      <c r="I216" s="104">
        <v>0</v>
      </c>
    </row>
    <row r="217" spans="1:9" ht="30.75" customHeight="1" x14ac:dyDescent="0.3">
      <c r="A217" s="25" t="s">
        <v>159</v>
      </c>
      <c r="B217" s="26" t="s">
        <v>5</v>
      </c>
      <c r="C217" s="26" t="s">
        <v>17</v>
      </c>
      <c r="D217" s="26" t="s">
        <v>9</v>
      </c>
      <c r="E217" s="26" t="s">
        <v>251</v>
      </c>
      <c r="F217" s="26"/>
      <c r="G217" s="104">
        <f>G218</f>
        <v>15.9</v>
      </c>
      <c r="H217" s="104">
        <f>H218</f>
        <v>15.9</v>
      </c>
      <c r="I217" s="104">
        <f>I218</f>
        <v>15.9</v>
      </c>
    </row>
    <row r="218" spans="1:9" ht="17.25" customHeight="1" x14ac:dyDescent="0.3">
      <c r="A218" s="35" t="s">
        <v>78</v>
      </c>
      <c r="B218" s="26" t="s">
        <v>5</v>
      </c>
      <c r="C218" s="26" t="s">
        <v>17</v>
      </c>
      <c r="D218" s="26" t="s">
        <v>9</v>
      </c>
      <c r="E218" s="26" t="s">
        <v>251</v>
      </c>
      <c r="F218" s="26" t="s">
        <v>76</v>
      </c>
      <c r="G218" s="104">
        <v>15.9</v>
      </c>
      <c r="H218" s="104">
        <v>15.9</v>
      </c>
      <c r="I218" s="104">
        <v>15.9</v>
      </c>
    </row>
    <row r="219" spans="1:9" ht="55.5" customHeight="1" x14ac:dyDescent="0.3">
      <c r="A219" s="78" t="s">
        <v>167</v>
      </c>
      <c r="B219" s="61">
        <v>700</v>
      </c>
      <c r="C219" s="26" t="s">
        <v>17</v>
      </c>
      <c r="D219" s="26" t="s">
        <v>9</v>
      </c>
      <c r="E219" s="26" t="s">
        <v>252</v>
      </c>
      <c r="F219" s="61"/>
      <c r="G219" s="101">
        <f>G220</f>
        <v>534.20000000000005</v>
      </c>
      <c r="H219" s="101">
        <f>H220</f>
        <v>385.9</v>
      </c>
      <c r="I219" s="101">
        <f>I220</f>
        <v>385.9</v>
      </c>
    </row>
    <row r="220" spans="1:9" ht="17.25" customHeight="1" x14ac:dyDescent="0.3">
      <c r="A220" s="35" t="s">
        <v>78</v>
      </c>
      <c r="B220" s="61">
        <v>700</v>
      </c>
      <c r="C220" s="26" t="s">
        <v>17</v>
      </c>
      <c r="D220" s="26" t="s">
        <v>9</v>
      </c>
      <c r="E220" s="26" t="s">
        <v>252</v>
      </c>
      <c r="F220" s="61" t="s">
        <v>76</v>
      </c>
      <c r="G220" s="101">
        <v>534.20000000000005</v>
      </c>
      <c r="H220" s="101">
        <v>385.9</v>
      </c>
      <c r="I220" s="101">
        <v>385.9</v>
      </c>
    </row>
    <row r="221" spans="1:9" ht="33.75" customHeight="1" x14ac:dyDescent="0.3">
      <c r="A221" s="73" t="s">
        <v>108</v>
      </c>
      <c r="B221" s="26" t="s">
        <v>5</v>
      </c>
      <c r="C221" s="26" t="s">
        <v>17</v>
      </c>
      <c r="D221" s="26" t="s">
        <v>9</v>
      </c>
      <c r="E221" s="34" t="s">
        <v>253</v>
      </c>
      <c r="F221" s="26"/>
      <c r="G221" s="104">
        <f>G222</f>
        <v>7911</v>
      </c>
      <c r="H221" s="104">
        <f>H222</f>
        <v>0</v>
      </c>
      <c r="I221" s="104">
        <f>I222</f>
        <v>0</v>
      </c>
    </row>
    <row r="222" spans="1:9" ht="17.25" customHeight="1" x14ac:dyDescent="0.3">
      <c r="A222" s="66" t="s">
        <v>78</v>
      </c>
      <c r="B222" s="26" t="s">
        <v>5</v>
      </c>
      <c r="C222" s="26" t="s">
        <v>17</v>
      </c>
      <c r="D222" s="26" t="s">
        <v>9</v>
      </c>
      <c r="E222" s="34" t="s">
        <v>253</v>
      </c>
      <c r="F222" s="26" t="s">
        <v>76</v>
      </c>
      <c r="G222" s="104">
        <v>7911</v>
      </c>
      <c r="H222" s="104">
        <v>0</v>
      </c>
      <c r="I222" s="104">
        <v>0</v>
      </c>
    </row>
    <row r="223" spans="1:9" ht="17.25" customHeight="1" x14ac:dyDescent="0.3">
      <c r="A223" s="35" t="s">
        <v>341</v>
      </c>
      <c r="B223" s="26" t="s">
        <v>5</v>
      </c>
      <c r="C223" s="26" t="s">
        <v>17</v>
      </c>
      <c r="D223" s="26" t="s">
        <v>9</v>
      </c>
      <c r="E223" s="34" t="s">
        <v>349</v>
      </c>
      <c r="F223" s="26"/>
      <c r="G223" s="104">
        <f>G224</f>
        <v>8082.7</v>
      </c>
      <c r="H223" s="104">
        <f>H224</f>
        <v>7935.8</v>
      </c>
      <c r="I223" s="104">
        <f>I224</f>
        <v>7935.8</v>
      </c>
    </row>
    <row r="224" spans="1:9" ht="17.25" customHeight="1" x14ac:dyDescent="0.3">
      <c r="A224" s="66" t="s">
        <v>78</v>
      </c>
      <c r="B224" s="26" t="s">
        <v>5</v>
      </c>
      <c r="C224" s="26" t="s">
        <v>17</v>
      </c>
      <c r="D224" s="26" t="s">
        <v>9</v>
      </c>
      <c r="E224" s="34" t="s">
        <v>349</v>
      </c>
      <c r="F224" s="26" t="s">
        <v>76</v>
      </c>
      <c r="G224" s="104">
        <v>8082.7</v>
      </c>
      <c r="H224" s="104">
        <v>7935.8</v>
      </c>
      <c r="I224" s="104">
        <v>7935.8</v>
      </c>
    </row>
    <row r="225" spans="1:9" ht="51" customHeight="1" x14ac:dyDescent="0.3">
      <c r="A225" s="32" t="s">
        <v>204</v>
      </c>
      <c r="B225" s="26" t="s">
        <v>5</v>
      </c>
      <c r="C225" s="26" t="s">
        <v>17</v>
      </c>
      <c r="D225" s="26" t="s">
        <v>9</v>
      </c>
      <c r="E225" s="34" t="s">
        <v>216</v>
      </c>
      <c r="F225" s="26"/>
      <c r="G225" s="104">
        <f>G226</f>
        <v>3831.2</v>
      </c>
      <c r="H225" s="104">
        <f>H226</f>
        <v>0</v>
      </c>
      <c r="I225" s="104">
        <f>I226</f>
        <v>0</v>
      </c>
    </row>
    <row r="226" spans="1:9" ht="17.25" customHeight="1" x14ac:dyDescent="0.3">
      <c r="A226" s="66" t="s">
        <v>78</v>
      </c>
      <c r="B226" s="26" t="s">
        <v>5</v>
      </c>
      <c r="C226" s="26" t="s">
        <v>17</v>
      </c>
      <c r="D226" s="26" t="s">
        <v>9</v>
      </c>
      <c r="E226" s="34" t="s">
        <v>216</v>
      </c>
      <c r="F226" s="26" t="s">
        <v>76</v>
      </c>
      <c r="G226" s="104">
        <v>3831.2</v>
      </c>
      <c r="H226" s="104">
        <v>0</v>
      </c>
      <c r="I226" s="104">
        <v>0</v>
      </c>
    </row>
    <row r="227" spans="1:9" ht="48.75" customHeight="1" x14ac:dyDescent="0.3">
      <c r="A227" s="25" t="s">
        <v>322</v>
      </c>
      <c r="B227" s="26" t="s">
        <v>5</v>
      </c>
      <c r="C227" s="26" t="s">
        <v>17</v>
      </c>
      <c r="D227" s="26" t="s">
        <v>9</v>
      </c>
      <c r="E227" s="34" t="s">
        <v>310</v>
      </c>
      <c r="F227" s="26"/>
      <c r="G227" s="104">
        <f>G228</f>
        <v>4726.8</v>
      </c>
      <c r="H227" s="104">
        <f>H228</f>
        <v>4425.6000000000004</v>
      </c>
      <c r="I227" s="104">
        <f>I228</f>
        <v>4549.8999999999996</v>
      </c>
    </row>
    <row r="228" spans="1:9" ht="17.25" customHeight="1" x14ac:dyDescent="0.3">
      <c r="A228" s="106" t="s">
        <v>78</v>
      </c>
      <c r="B228" s="26" t="s">
        <v>5</v>
      </c>
      <c r="C228" s="26" t="s">
        <v>17</v>
      </c>
      <c r="D228" s="26" t="s">
        <v>9</v>
      </c>
      <c r="E228" s="37" t="s">
        <v>310</v>
      </c>
      <c r="F228" s="26" t="s">
        <v>76</v>
      </c>
      <c r="G228" s="104">
        <v>4726.8</v>
      </c>
      <c r="H228" s="104">
        <v>4425.6000000000004</v>
      </c>
      <c r="I228" s="104">
        <v>4549.8999999999996</v>
      </c>
    </row>
    <row r="229" spans="1:9" ht="39" customHeight="1" x14ac:dyDescent="0.3">
      <c r="A229" s="116" t="s">
        <v>348</v>
      </c>
      <c r="B229" s="26" t="s">
        <v>5</v>
      </c>
      <c r="C229" s="26" t="s">
        <v>17</v>
      </c>
      <c r="D229" s="26" t="s">
        <v>9</v>
      </c>
      <c r="E229" s="37" t="s">
        <v>350</v>
      </c>
      <c r="F229" s="26"/>
      <c r="G229" s="104">
        <f>G230</f>
        <v>336.8</v>
      </c>
      <c r="H229" s="104">
        <f>H230</f>
        <v>332.3</v>
      </c>
      <c r="I229" s="104">
        <f>I230</f>
        <v>332.3</v>
      </c>
    </row>
    <row r="230" spans="1:9" ht="17.25" customHeight="1" x14ac:dyDescent="0.3">
      <c r="A230" s="106" t="s">
        <v>78</v>
      </c>
      <c r="B230" s="26" t="s">
        <v>5</v>
      </c>
      <c r="C230" s="26" t="s">
        <v>17</v>
      </c>
      <c r="D230" s="26" t="s">
        <v>9</v>
      </c>
      <c r="E230" s="37" t="s">
        <v>350</v>
      </c>
      <c r="F230" s="26" t="s">
        <v>76</v>
      </c>
      <c r="G230" s="104">
        <v>336.8</v>
      </c>
      <c r="H230" s="104">
        <v>332.3</v>
      </c>
      <c r="I230" s="104">
        <v>332.3</v>
      </c>
    </row>
    <row r="231" spans="1:9" ht="38.25" customHeight="1" x14ac:dyDescent="0.3">
      <c r="A231" s="91" t="s">
        <v>358</v>
      </c>
      <c r="B231" s="26" t="s">
        <v>5</v>
      </c>
      <c r="C231" s="26" t="s">
        <v>17</v>
      </c>
      <c r="D231" s="26" t="s">
        <v>9</v>
      </c>
      <c r="E231" s="37" t="s">
        <v>228</v>
      </c>
      <c r="F231" s="26"/>
      <c r="G231" s="104">
        <f>G232</f>
        <v>1.8</v>
      </c>
      <c r="H231" s="104">
        <f>H232</f>
        <v>1.8</v>
      </c>
      <c r="I231" s="104">
        <f>I232</f>
        <v>1.8</v>
      </c>
    </row>
    <row r="232" spans="1:9" ht="22.5" customHeight="1" x14ac:dyDescent="0.3">
      <c r="A232" s="35" t="s">
        <v>78</v>
      </c>
      <c r="B232" s="26" t="s">
        <v>5</v>
      </c>
      <c r="C232" s="26" t="s">
        <v>17</v>
      </c>
      <c r="D232" s="26" t="s">
        <v>9</v>
      </c>
      <c r="E232" s="34" t="s">
        <v>228</v>
      </c>
      <c r="F232" s="26" t="s">
        <v>76</v>
      </c>
      <c r="G232" s="104">
        <v>1.8</v>
      </c>
      <c r="H232" s="104">
        <v>1.8</v>
      </c>
      <c r="I232" s="104">
        <v>1.8</v>
      </c>
    </row>
    <row r="233" spans="1:9" ht="39" customHeight="1" x14ac:dyDescent="0.3">
      <c r="A233" s="32" t="s">
        <v>0</v>
      </c>
      <c r="B233" s="26" t="s">
        <v>5</v>
      </c>
      <c r="C233" s="26" t="s">
        <v>17</v>
      </c>
      <c r="D233" s="26" t="s">
        <v>9</v>
      </c>
      <c r="E233" s="34" t="s">
        <v>225</v>
      </c>
      <c r="F233" s="26"/>
      <c r="G233" s="104">
        <f>G234</f>
        <v>133.6</v>
      </c>
      <c r="H233" s="104">
        <f>H234</f>
        <v>96.5</v>
      </c>
      <c r="I233" s="104">
        <f>I234</f>
        <v>96.5</v>
      </c>
    </row>
    <row r="234" spans="1:9" ht="17.25" customHeight="1" x14ac:dyDescent="0.3">
      <c r="A234" s="66" t="s">
        <v>78</v>
      </c>
      <c r="B234" s="26" t="s">
        <v>5</v>
      </c>
      <c r="C234" s="26" t="s">
        <v>17</v>
      </c>
      <c r="D234" s="26" t="s">
        <v>9</v>
      </c>
      <c r="E234" s="34" t="s">
        <v>225</v>
      </c>
      <c r="F234" s="26" t="s">
        <v>76</v>
      </c>
      <c r="G234" s="104">
        <v>133.6</v>
      </c>
      <c r="H234" s="104">
        <v>96.5</v>
      </c>
      <c r="I234" s="104">
        <v>96.5</v>
      </c>
    </row>
    <row r="235" spans="1:9" ht="30" customHeight="1" x14ac:dyDescent="0.3">
      <c r="A235" s="40" t="s">
        <v>109</v>
      </c>
      <c r="B235" s="26" t="s">
        <v>5</v>
      </c>
      <c r="C235" s="26" t="s">
        <v>17</v>
      </c>
      <c r="D235" s="26" t="s">
        <v>9</v>
      </c>
      <c r="E235" s="34" t="s">
        <v>226</v>
      </c>
      <c r="F235" s="26"/>
      <c r="G235" s="104">
        <f>G236</f>
        <v>1990.5</v>
      </c>
      <c r="H235" s="104">
        <f>H236</f>
        <v>1990.5</v>
      </c>
      <c r="I235" s="104">
        <f>I236</f>
        <v>1990.5</v>
      </c>
    </row>
    <row r="236" spans="1:9" ht="17.25" customHeight="1" x14ac:dyDescent="0.3">
      <c r="A236" s="66" t="s">
        <v>78</v>
      </c>
      <c r="B236" s="26" t="s">
        <v>5</v>
      </c>
      <c r="C236" s="26" t="s">
        <v>17</v>
      </c>
      <c r="D236" s="26" t="s">
        <v>9</v>
      </c>
      <c r="E236" s="34" t="s">
        <v>226</v>
      </c>
      <c r="F236" s="26" t="s">
        <v>76</v>
      </c>
      <c r="G236" s="104">
        <v>1990.5</v>
      </c>
      <c r="H236" s="104">
        <v>1990.5</v>
      </c>
      <c r="I236" s="104">
        <v>1990.5</v>
      </c>
    </row>
    <row r="237" spans="1:9" ht="24" customHeight="1" x14ac:dyDescent="0.3">
      <c r="A237" s="35" t="s">
        <v>289</v>
      </c>
      <c r="B237" s="26" t="s">
        <v>5</v>
      </c>
      <c r="C237" s="26" t="s">
        <v>17</v>
      </c>
      <c r="D237" s="26" t="s">
        <v>9</v>
      </c>
      <c r="E237" s="34" t="s">
        <v>288</v>
      </c>
      <c r="F237" s="26"/>
      <c r="G237" s="104">
        <f>G238+G240+G242</f>
        <v>2447.3000000000002</v>
      </c>
      <c r="H237" s="104">
        <f>H238+H240+H242</f>
        <v>1454.1</v>
      </c>
      <c r="I237" s="104">
        <f>I238+I240+I242</f>
        <v>1454.1</v>
      </c>
    </row>
    <row r="238" spans="1:9" ht="45.75" customHeight="1" x14ac:dyDescent="0.3">
      <c r="A238" s="40" t="s">
        <v>307</v>
      </c>
      <c r="B238" s="26" t="s">
        <v>5</v>
      </c>
      <c r="C238" s="26" t="s">
        <v>17</v>
      </c>
      <c r="D238" s="26" t="s">
        <v>9</v>
      </c>
      <c r="E238" s="34" t="s">
        <v>290</v>
      </c>
      <c r="F238" s="26"/>
      <c r="G238" s="104">
        <f>G239</f>
        <v>1149.3</v>
      </c>
      <c r="H238" s="104">
        <f>H239</f>
        <v>1154.0999999999999</v>
      </c>
      <c r="I238" s="104">
        <f>I239</f>
        <v>1154.0999999999999</v>
      </c>
    </row>
    <row r="239" spans="1:9" ht="24" customHeight="1" x14ac:dyDescent="0.3">
      <c r="A239" s="66" t="s">
        <v>78</v>
      </c>
      <c r="B239" s="26" t="s">
        <v>5</v>
      </c>
      <c r="C239" s="26" t="s">
        <v>17</v>
      </c>
      <c r="D239" s="26" t="s">
        <v>9</v>
      </c>
      <c r="E239" s="34" t="s">
        <v>290</v>
      </c>
      <c r="F239" s="26" t="s">
        <v>76</v>
      </c>
      <c r="G239" s="104">
        <v>1149.3</v>
      </c>
      <c r="H239" s="104">
        <v>1154.0999999999999</v>
      </c>
      <c r="I239" s="104">
        <v>1154.0999999999999</v>
      </c>
    </row>
    <row r="240" spans="1:9" ht="39.75" customHeight="1" x14ac:dyDescent="0.3">
      <c r="A240" s="32" t="s">
        <v>311</v>
      </c>
      <c r="B240" s="26" t="s">
        <v>5</v>
      </c>
      <c r="C240" s="26" t="s">
        <v>17</v>
      </c>
      <c r="D240" s="26" t="s">
        <v>9</v>
      </c>
      <c r="E240" s="34" t="s">
        <v>312</v>
      </c>
      <c r="F240" s="26"/>
      <c r="G240" s="104">
        <f>G241</f>
        <v>100</v>
      </c>
      <c r="H240" s="104">
        <f>H241</f>
        <v>100</v>
      </c>
      <c r="I240" s="104">
        <f>I241</f>
        <v>100</v>
      </c>
    </row>
    <row r="241" spans="1:9" ht="24" customHeight="1" x14ac:dyDescent="0.3">
      <c r="A241" s="35" t="s">
        <v>78</v>
      </c>
      <c r="B241" s="26" t="s">
        <v>5</v>
      </c>
      <c r="C241" s="26" t="s">
        <v>17</v>
      </c>
      <c r="D241" s="26" t="s">
        <v>9</v>
      </c>
      <c r="E241" s="34" t="s">
        <v>312</v>
      </c>
      <c r="F241" s="26" t="s">
        <v>76</v>
      </c>
      <c r="G241" s="104">
        <v>100</v>
      </c>
      <c r="H241" s="104">
        <v>100</v>
      </c>
      <c r="I241" s="104">
        <v>100</v>
      </c>
    </row>
    <row r="242" spans="1:9" ht="51" customHeight="1" x14ac:dyDescent="0.3">
      <c r="A242" s="40" t="s">
        <v>313</v>
      </c>
      <c r="B242" s="26" t="s">
        <v>5</v>
      </c>
      <c r="C242" s="26" t="s">
        <v>17</v>
      </c>
      <c r="D242" s="26" t="s">
        <v>9</v>
      </c>
      <c r="E242" s="34" t="s">
        <v>314</v>
      </c>
      <c r="F242" s="26"/>
      <c r="G242" s="104">
        <f>G243</f>
        <v>1198</v>
      </c>
      <c r="H242" s="104">
        <f>H243</f>
        <v>200</v>
      </c>
      <c r="I242" s="104">
        <f>I243</f>
        <v>200</v>
      </c>
    </row>
    <row r="243" spans="1:9" ht="24" customHeight="1" x14ac:dyDescent="0.3">
      <c r="A243" s="35" t="s">
        <v>78</v>
      </c>
      <c r="B243" s="26" t="s">
        <v>5</v>
      </c>
      <c r="C243" s="26" t="s">
        <v>17</v>
      </c>
      <c r="D243" s="26" t="s">
        <v>9</v>
      </c>
      <c r="E243" s="34" t="s">
        <v>314</v>
      </c>
      <c r="F243" s="26" t="s">
        <v>76</v>
      </c>
      <c r="G243" s="104">
        <v>1198</v>
      </c>
      <c r="H243" s="104">
        <v>200</v>
      </c>
      <c r="I243" s="104">
        <v>200</v>
      </c>
    </row>
    <row r="244" spans="1:9" ht="24" customHeight="1" x14ac:dyDescent="0.3">
      <c r="A244" s="35" t="s">
        <v>315</v>
      </c>
      <c r="B244" s="26" t="s">
        <v>5</v>
      </c>
      <c r="C244" s="26" t="s">
        <v>17</v>
      </c>
      <c r="D244" s="26" t="s">
        <v>9</v>
      </c>
      <c r="E244" s="34" t="s">
        <v>316</v>
      </c>
      <c r="F244" s="26"/>
      <c r="G244" s="104">
        <f t="shared" ref="G244:I245" si="19">G245</f>
        <v>45</v>
      </c>
      <c r="H244" s="104">
        <f t="shared" si="19"/>
        <v>45</v>
      </c>
      <c r="I244" s="104">
        <f t="shared" si="19"/>
        <v>45</v>
      </c>
    </row>
    <row r="245" spans="1:9" ht="45" customHeight="1" x14ac:dyDescent="0.3">
      <c r="A245" s="40" t="s">
        <v>317</v>
      </c>
      <c r="B245" s="26" t="s">
        <v>5</v>
      </c>
      <c r="C245" s="26" t="s">
        <v>17</v>
      </c>
      <c r="D245" s="26" t="s">
        <v>9</v>
      </c>
      <c r="E245" s="34" t="s">
        <v>318</v>
      </c>
      <c r="F245" s="26"/>
      <c r="G245" s="104">
        <f t="shared" si="19"/>
        <v>45</v>
      </c>
      <c r="H245" s="104">
        <f t="shared" si="19"/>
        <v>45</v>
      </c>
      <c r="I245" s="104">
        <f t="shared" si="19"/>
        <v>45</v>
      </c>
    </row>
    <row r="246" spans="1:9" ht="18.75" customHeight="1" x14ac:dyDescent="0.3">
      <c r="A246" s="35" t="s">
        <v>78</v>
      </c>
      <c r="B246" s="26" t="s">
        <v>5</v>
      </c>
      <c r="C246" s="26" t="s">
        <v>17</v>
      </c>
      <c r="D246" s="26" t="s">
        <v>9</v>
      </c>
      <c r="E246" s="34" t="s">
        <v>318</v>
      </c>
      <c r="F246" s="26" t="s">
        <v>76</v>
      </c>
      <c r="G246" s="104">
        <v>45</v>
      </c>
      <c r="H246" s="104">
        <v>45</v>
      </c>
      <c r="I246" s="104">
        <v>45</v>
      </c>
    </row>
    <row r="247" spans="1:9" ht="18.75" customHeight="1" x14ac:dyDescent="0.3">
      <c r="A247" s="50" t="s">
        <v>92</v>
      </c>
      <c r="B247" s="26" t="s">
        <v>5</v>
      </c>
      <c r="C247" s="26" t="s">
        <v>17</v>
      </c>
      <c r="D247" s="26" t="s">
        <v>9</v>
      </c>
      <c r="E247" s="34" t="s">
        <v>117</v>
      </c>
      <c r="F247" s="26"/>
      <c r="G247" s="104">
        <f t="shared" ref="G247:I248" si="20">G248</f>
        <v>80</v>
      </c>
      <c r="H247" s="104">
        <f t="shared" si="20"/>
        <v>0</v>
      </c>
      <c r="I247" s="104">
        <f t="shared" si="20"/>
        <v>0</v>
      </c>
    </row>
    <row r="248" spans="1:9" ht="26.25" customHeight="1" x14ac:dyDescent="0.3">
      <c r="A248" s="40" t="s">
        <v>361</v>
      </c>
      <c r="B248" s="26" t="s">
        <v>5</v>
      </c>
      <c r="C248" s="26" t="s">
        <v>17</v>
      </c>
      <c r="D248" s="26" t="s">
        <v>9</v>
      </c>
      <c r="E248" s="34" t="s">
        <v>360</v>
      </c>
      <c r="F248" s="26"/>
      <c r="G248" s="104">
        <f t="shared" si="20"/>
        <v>80</v>
      </c>
      <c r="H248" s="104">
        <f t="shared" si="20"/>
        <v>0</v>
      </c>
      <c r="I248" s="104">
        <f t="shared" si="20"/>
        <v>0</v>
      </c>
    </row>
    <row r="249" spans="1:9" ht="19.5" customHeight="1" x14ac:dyDescent="0.3">
      <c r="A249" s="35" t="s">
        <v>78</v>
      </c>
      <c r="B249" s="26" t="s">
        <v>5</v>
      </c>
      <c r="C249" s="26" t="s">
        <v>17</v>
      </c>
      <c r="D249" s="26" t="s">
        <v>9</v>
      </c>
      <c r="E249" s="34" t="s">
        <v>360</v>
      </c>
      <c r="F249" s="26" t="s">
        <v>76</v>
      </c>
      <c r="G249" s="104">
        <v>80</v>
      </c>
      <c r="H249" s="104">
        <v>0</v>
      </c>
      <c r="I249" s="104">
        <v>0</v>
      </c>
    </row>
    <row r="250" spans="1:9" ht="16.5" customHeight="1" x14ac:dyDescent="0.3">
      <c r="A250" s="80" t="s">
        <v>155</v>
      </c>
      <c r="B250" s="81">
        <v>700</v>
      </c>
      <c r="C250" s="43" t="s">
        <v>17</v>
      </c>
      <c r="D250" s="43" t="s">
        <v>11</v>
      </c>
      <c r="E250" s="34"/>
      <c r="F250" s="81"/>
      <c r="G250" s="105">
        <f>G251+G268</f>
        <v>9721.5</v>
      </c>
      <c r="H250" s="105">
        <f>H251+H268</f>
        <v>7323.1</v>
      </c>
      <c r="I250" s="105">
        <f>I251+I268</f>
        <v>7323.1</v>
      </c>
    </row>
    <row r="251" spans="1:9" ht="28.5" customHeight="1" x14ac:dyDescent="0.3">
      <c r="A251" s="62" t="s">
        <v>183</v>
      </c>
      <c r="B251" s="61">
        <v>700</v>
      </c>
      <c r="C251" s="26" t="s">
        <v>17</v>
      </c>
      <c r="D251" s="26" t="s">
        <v>11</v>
      </c>
      <c r="E251" s="46" t="s">
        <v>131</v>
      </c>
      <c r="F251" s="61"/>
      <c r="G251" s="101">
        <f>G252</f>
        <v>5549.6</v>
      </c>
      <c r="H251" s="101">
        <f>H252</f>
        <v>4158</v>
      </c>
      <c r="I251" s="101">
        <f>I252</f>
        <v>4158</v>
      </c>
    </row>
    <row r="252" spans="1:9" ht="20.25" customHeight="1" x14ac:dyDescent="0.3">
      <c r="A252" s="40" t="s">
        <v>182</v>
      </c>
      <c r="B252" s="61">
        <v>700</v>
      </c>
      <c r="C252" s="26" t="s">
        <v>17</v>
      </c>
      <c r="D252" s="26" t="s">
        <v>11</v>
      </c>
      <c r="E252" s="46" t="s">
        <v>132</v>
      </c>
      <c r="F252" s="61"/>
      <c r="G252" s="101">
        <f>G253+G260+G266+G258+G256+G262+G264</f>
        <v>5549.6</v>
      </c>
      <c r="H252" s="101">
        <f>H253+H260+H266</f>
        <v>4158</v>
      </c>
      <c r="I252" s="101">
        <f>I253+I260+I266</f>
        <v>4158</v>
      </c>
    </row>
    <row r="253" spans="1:9" ht="28.5" customHeight="1" x14ac:dyDescent="0.3">
      <c r="A253" s="31" t="s">
        <v>74</v>
      </c>
      <c r="B253" s="61">
        <v>700</v>
      </c>
      <c r="C253" s="26" t="s">
        <v>17</v>
      </c>
      <c r="D253" s="26" t="s">
        <v>11</v>
      </c>
      <c r="E253" s="46" t="s">
        <v>230</v>
      </c>
      <c r="F253" s="61"/>
      <c r="G253" s="101">
        <f t="shared" ref="G253:I254" si="21">G254</f>
        <v>4085.4</v>
      </c>
      <c r="H253" s="101">
        <f t="shared" si="21"/>
        <v>4012.7</v>
      </c>
      <c r="I253" s="101">
        <f t="shared" si="21"/>
        <v>4012.7</v>
      </c>
    </row>
    <row r="254" spans="1:9" ht="16.5" customHeight="1" x14ac:dyDescent="0.3">
      <c r="A254" s="66" t="s">
        <v>73</v>
      </c>
      <c r="B254" s="61">
        <v>700</v>
      </c>
      <c r="C254" s="26" t="s">
        <v>17</v>
      </c>
      <c r="D254" s="26" t="s">
        <v>11</v>
      </c>
      <c r="E254" s="46" t="s">
        <v>229</v>
      </c>
      <c r="F254" s="61"/>
      <c r="G254" s="101">
        <f t="shared" si="21"/>
        <v>4085.4</v>
      </c>
      <c r="H254" s="101">
        <f t="shared" si="21"/>
        <v>4012.7</v>
      </c>
      <c r="I254" s="101">
        <f t="shared" si="21"/>
        <v>4012.7</v>
      </c>
    </row>
    <row r="255" spans="1:9" ht="17.25" customHeight="1" x14ac:dyDescent="0.3">
      <c r="A255" s="65" t="s">
        <v>68</v>
      </c>
      <c r="B255" s="61">
        <v>700</v>
      </c>
      <c r="C255" s="26" t="s">
        <v>17</v>
      </c>
      <c r="D255" s="26" t="s">
        <v>11</v>
      </c>
      <c r="E255" s="46" t="s">
        <v>229</v>
      </c>
      <c r="F255" s="61" t="s">
        <v>69</v>
      </c>
      <c r="G255" s="101">
        <v>4085.4</v>
      </c>
      <c r="H255" s="101">
        <v>4012.7</v>
      </c>
      <c r="I255" s="101">
        <v>4012.7</v>
      </c>
    </row>
    <row r="256" spans="1:9" ht="39" customHeight="1" x14ac:dyDescent="0.3">
      <c r="A256" s="38" t="s">
        <v>378</v>
      </c>
      <c r="B256" s="61">
        <v>700</v>
      </c>
      <c r="C256" s="26" t="s">
        <v>17</v>
      </c>
      <c r="D256" s="26" t="s">
        <v>11</v>
      </c>
      <c r="E256" s="46" t="s">
        <v>371</v>
      </c>
      <c r="F256" s="61"/>
      <c r="G256" s="101">
        <f>G257</f>
        <v>21</v>
      </c>
      <c r="H256" s="101">
        <v>0</v>
      </c>
      <c r="I256" s="101">
        <v>0</v>
      </c>
    </row>
    <row r="257" spans="1:9" ht="17.25" customHeight="1" x14ac:dyDescent="0.3">
      <c r="A257" s="65" t="s">
        <v>68</v>
      </c>
      <c r="B257" s="61">
        <v>700</v>
      </c>
      <c r="C257" s="26" t="s">
        <v>17</v>
      </c>
      <c r="D257" s="26" t="s">
        <v>11</v>
      </c>
      <c r="E257" s="46" t="s">
        <v>371</v>
      </c>
      <c r="F257" s="61">
        <v>610</v>
      </c>
      <c r="G257" s="101">
        <v>21</v>
      </c>
      <c r="H257" s="101">
        <v>0</v>
      </c>
      <c r="I257" s="101">
        <v>0</v>
      </c>
    </row>
    <row r="258" spans="1:9" ht="51.75" customHeight="1" x14ac:dyDescent="0.3">
      <c r="A258" s="36" t="s">
        <v>342</v>
      </c>
      <c r="B258" s="61">
        <v>700</v>
      </c>
      <c r="C258" s="26" t="s">
        <v>17</v>
      </c>
      <c r="D258" s="26" t="s">
        <v>11</v>
      </c>
      <c r="E258" s="46" t="s">
        <v>344</v>
      </c>
      <c r="F258" s="61"/>
      <c r="G258" s="101">
        <f>G259</f>
        <v>387</v>
      </c>
      <c r="H258" s="101">
        <f>H259</f>
        <v>0</v>
      </c>
      <c r="I258" s="101">
        <f>I259</f>
        <v>0</v>
      </c>
    </row>
    <row r="259" spans="1:9" ht="17.25" customHeight="1" x14ac:dyDescent="0.3">
      <c r="A259" s="65" t="s">
        <v>68</v>
      </c>
      <c r="B259" s="61">
        <v>700</v>
      </c>
      <c r="C259" s="26" t="s">
        <v>17</v>
      </c>
      <c r="D259" s="26" t="s">
        <v>11</v>
      </c>
      <c r="E259" s="46" t="s">
        <v>344</v>
      </c>
      <c r="F259" s="61">
        <v>610</v>
      </c>
      <c r="G259" s="101">
        <v>387</v>
      </c>
      <c r="H259" s="101">
        <v>0</v>
      </c>
      <c r="I259" s="101">
        <v>0</v>
      </c>
    </row>
    <row r="260" spans="1:9" ht="28.5" customHeight="1" x14ac:dyDescent="0.3">
      <c r="A260" s="73" t="s">
        <v>108</v>
      </c>
      <c r="B260" s="33">
        <v>700</v>
      </c>
      <c r="C260" s="26" t="s">
        <v>17</v>
      </c>
      <c r="D260" s="26" t="s">
        <v>11</v>
      </c>
      <c r="E260" s="34" t="s">
        <v>245</v>
      </c>
      <c r="F260" s="33"/>
      <c r="G260" s="102">
        <f>G261</f>
        <v>607.9</v>
      </c>
      <c r="H260" s="102">
        <f>H261</f>
        <v>0</v>
      </c>
      <c r="I260" s="102">
        <f>I261</f>
        <v>0</v>
      </c>
    </row>
    <row r="261" spans="1:9" ht="21.75" customHeight="1" x14ac:dyDescent="0.3">
      <c r="A261" s="65" t="s">
        <v>68</v>
      </c>
      <c r="B261" s="33">
        <v>700</v>
      </c>
      <c r="C261" s="26" t="s">
        <v>17</v>
      </c>
      <c r="D261" s="26" t="s">
        <v>11</v>
      </c>
      <c r="E261" s="34" t="s">
        <v>245</v>
      </c>
      <c r="F261" s="33" t="s">
        <v>69</v>
      </c>
      <c r="G261" s="102">
        <v>607.9</v>
      </c>
      <c r="H261" s="102">
        <v>0</v>
      </c>
      <c r="I261" s="102">
        <v>0</v>
      </c>
    </row>
    <row r="262" spans="1:9" ht="45.75" customHeight="1" x14ac:dyDescent="0.3">
      <c r="A262" s="38" t="s">
        <v>388</v>
      </c>
      <c r="B262" s="33">
        <v>700</v>
      </c>
      <c r="C262" s="26" t="s">
        <v>17</v>
      </c>
      <c r="D262" s="26" t="s">
        <v>11</v>
      </c>
      <c r="E262" s="34" t="s">
        <v>387</v>
      </c>
      <c r="F262" s="33"/>
      <c r="G262" s="102">
        <f>G263</f>
        <v>27.2</v>
      </c>
      <c r="H262" s="102">
        <f>H263</f>
        <v>0</v>
      </c>
      <c r="I262" s="102">
        <f>I263</f>
        <v>0</v>
      </c>
    </row>
    <row r="263" spans="1:9" ht="21.75" customHeight="1" x14ac:dyDescent="0.3">
      <c r="A263" s="65" t="s">
        <v>68</v>
      </c>
      <c r="B263" s="33">
        <v>700</v>
      </c>
      <c r="C263" s="26" t="s">
        <v>17</v>
      </c>
      <c r="D263" s="26" t="s">
        <v>11</v>
      </c>
      <c r="E263" s="34" t="s">
        <v>387</v>
      </c>
      <c r="F263" s="33">
        <v>610</v>
      </c>
      <c r="G263" s="102">
        <v>27.2</v>
      </c>
      <c r="H263" s="102">
        <v>0</v>
      </c>
      <c r="I263" s="102">
        <v>0</v>
      </c>
    </row>
    <row r="264" spans="1:9" ht="38.25" customHeight="1" x14ac:dyDescent="0.3">
      <c r="A264" s="65" t="s">
        <v>400</v>
      </c>
      <c r="B264" s="33">
        <v>700</v>
      </c>
      <c r="C264" s="26" t="s">
        <v>17</v>
      </c>
      <c r="D264" s="26" t="s">
        <v>11</v>
      </c>
      <c r="E264" s="34" t="s">
        <v>401</v>
      </c>
      <c r="F264" s="33"/>
      <c r="G264" s="102">
        <f>G265</f>
        <v>269.10000000000002</v>
      </c>
      <c r="H264" s="102">
        <v>0</v>
      </c>
      <c r="I264" s="102">
        <v>0</v>
      </c>
    </row>
    <row r="265" spans="1:9" ht="21.75" customHeight="1" x14ac:dyDescent="0.3">
      <c r="A265" s="65" t="s">
        <v>68</v>
      </c>
      <c r="B265" s="33">
        <v>700</v>
      </c>
      <c r="C265" s="26" t="s">
        <v>17</v>
      </c>
      <c r="D265" s="26" t="s">
        <v>11</v>
      </c>
      <c r="E265" s="34" t="s">
        <v>401</v>
      </c>
      <c r="F265" s="33">
        <v>610</v>
      </c>
      <c r="G265" s="102">
        <v>269.10000000000002</v>
      </c>
      <c r="H265" s="102">
        <v>0</v>
      </c>
      <c r="I265" s="102">
        <v>0</v>
      </c>
    </row>
    <row r="266" spans="1:9" ht="31.5" customHeight="1" x14ac:dyDescent="0.3">
      <c r="A266" s="40" t="s">
        <v>109</v>
      </c>
      <c r="B266" s="61">
        <v>700</v>
      </c>
      <c r="C266" s="26" t="s">
        <v>17</v>
      </c>
      <c r="D266" s="26" t="s">
        <v>11</v>
      </c>
      <c r="E266" s="34" t="s">
        <v>231</v>
      </c>
      <c r="F266" s="61"/>
      <c r="G266" s="101">
        <f>G267</f>
        <v>152</v>
      </c>
      <c r="H266" s="101">
        <f>H267</f>
        <v>145.30000000000001</v>
      </c>
      <c r="I266" s="101">
        <f>I267</f>
        <v>145.30000000000001</v>
      </c>
    </row>
    <row r="267" spans="1:9" ht="21.75" customHeight="1" x14ac:dyDescent="0.3">
      <c r="A267" s="65" t="s">
        <v>68</v>
      </c>
      <c r="B267" s="61">
        <v>700</v>
      </c>
      <c r="C267" s="26" t="s">
        <v>17</v>
      </c>
      <c r="D267" s="26" t="s">
        <v>11</v>
      </c>
      <c r="E267" s="34" t="s">
        <v>231</v>
      </c>
      <c r="F267" s="61" t="s">
        <v>69</v>
      </c>
      <c r="G267" s="101">
        <v>152</v>
      </c>
      <c r="H267" s="101">
        <v>145.30000000000001</v>
      </c>
      <c r="I267" s="101">
        <v>145.30000000000001</v>
      </c>
    </row>
    <row r="268" spans="1:9" ht="27.75" customHeight="1" x14ac:dyDescent="0.3">
      <c r="A268" s="62" t="s">
        <v>83</v>
      </c>
      <c r="B268" s="26" t="s">
        <v>5</v>
      </c>
      <c r="C268" s="26" t="s">
        <v>17</v>
      </c>
      <c r="D268" s="26" t="s">
        <v>11</v>
      </c>
      <c r="E268" s="26" t="s">
        <v>130</v>
      </c>
      <c r="F268" s="26"/>
      <c r="G268" s="104">
        <f>G269+G274+G276+G280+G282+G272+G278</f>
        <v>4171.8999999999996</v>
      </c>
      <c r="H268" s="104">
        <f>H269+H274+H276+H280+H282</f>
        <v>3165.1</v>
      </c>
      <c r="I268" s="104">
        <f>I269+I274+I276+I280+I282</f>
        <v>3165.1</v>
      </c>
    </row>
    <row r="269" spans="1:9" ht="32.25" customHeight="1" x14ac:dyDescent="0.3">
      <c r="A269" s="31" t="s">
        <v>74</v>
      </c>
      <c r="B269" s="26" t="s">
        <v>5</v>
      </c>
      <c r="C269" s="26" t="s">
        <v>17</v>
      </c>
      <c r="D269" s="26" t="s">
        <v>11</v>
      </c>
      <c r="E269" s="26" t="s">
        <v>233</v>
      </c>
      <c r="F269" s="26"/>
      <c r="G269" s="104">
        <f t="shared" ref="G269:I270" si="22">G270</f>
        <v>2899.1</v>
      </c>
      <c r="H269" s="104">
        <f t="shared" si="22"/>
        <v>2874.2</v>
      </c>
      <c r="I269" s="104">
        <f t="shared" si="22"/>
        <v>2874.2</v>
      </c>
    </row>
    <row r="270" spans="1:9" ht="19.5" customHeight="1" x14ac:dyDescent="0.3">
      <c r="A270" s="31" t="s">
        <v>84</v>
      </c>
      <c r="B270" s="26" t="s">
        <v>5</v>
      </c>
      <c r="C270" s="26" t="s">
        <v>17</v>
      </c>
      <c r="D270" s="26" t="s">
        <v>11</v>
      </c>
      <c r="E270" s="26" t="s">
        <v>232</v>
      </c>
      <c r="F270" s="26"/>
      <c r="G270" s="104">
        <f t="shared" si="22"/>
        <v>2899.1</v>
      </c>
      <c r="H270" s="104">
        <f t="shared" si="22"/>
        <v>2874.2</v>
      </c>
      <c r="I270" s="104">
        <f t="shared" si="22"/>
        <v>2874.2</v>
      </c>
    </row>
    <row r="271" spans="1:9" ht="16.5" customHeight="1" x14ac:dyDescent="0.3">
      <c r="A271" s="66" t="s">
        <v>78</v>
      </c>
      <c r="B271" s="26" t="s">
        <v>5</v>
      </c>
      <c r="C271" s="26" t="s">
        <v>17</v>
      </c>
      <c r="D271" s="26" t="s">
        <v>11</v>
      </c>
      <c r="E271" s="26" t="s">
        <v>232</v>
      </c>
      <c r="F271" s="26" t="s">
        <v>76</v>
      </c>
      <c r="G271" s="104">
        <v>2899.1</v>
      </c>
      <c r="H271" s="104">
        <v>2874.2</v>
      </c>
      <c r="I271" s="104">
        <v>2874.2</v>
      </c>
    </row>
    <row r="272" spans="1:9" ht="49.5" customHeight="1" x14ac:dyDescent="0.3">
      <c r="A272" s="36" t="s">
        <v>342</v>
      </c>
      <c r="B272" s="26" t="s">
        <v>5</v>
      </c>
      <c r="C272" s="26" t="s">
        <v>17</v>
      </c>
      <c r="D272" s="26" t="s">
        <v>11</v>
      </c>
      <c r="E272" s="26" t="s">
        <v>347</v>
      </c>
      <c r="F272" s="26"/>
      <c r="G272" s="104">
        <f>G273</f>
        <v>134.6</v>
      </c>
      <c r="H272" s="104">
        <f>H273</f>
        <v>0</v>
      </c>
      <c r="I272" s="104">
        <f>I273</f>
        <v>0</v>
      </c>
    </row>
    <row r="273" spans="1:9" ht="16.5" customHeight="1" x14ac:dyDescent="0.3">
      <c r="A273" s="66" t="s">
        <v>78</v>
      </c>
      <c r="B273" s="26" t="s">
        <v>5</v>
      </c>
      <c r="C273" s="26" t="s">
        <v>17</v>
      </c>
      <c r="D273" s="26" t="s">
        <v>11</v>
      </c>
      <c r="E273" s="26" t="s">
        <v>347</v>
      </c>
      <c r="F273" s="26" t="s">
        <v>76</v>
      </c>
      <c r="G273" s="104">
        <v>134.6</v>
      </c>
      <c r="H273" s="104">
        <v>0</v>
      </c>
      <c r="I273" s="104">
        <v>0</v>
      </c>
    </row>
    <row r="274" spans="1:9" ht="54.75" customHeight="1" x14ac:dyDescent="0.3">
      <c r="A274" s="78" t="s">
        <v>167</v>
      </c>
      <c r="B274" s="61">
        <v>700</v>
      </c>
      <c r="C274" s="26" t="s">
        <v>17</v>
      </c>
      <c r="D274" s="26" t="s">
        <v>11</v>
      </c>
      <c r="E274" s="26" t="s">
        <v>236</v>
      </c>
      <c r="F274" s="61"/>
      <c r="G274" s="101">
        <f>G275</f>
        <v>104.8</v>
      </c>
      <c r="H274" s="101">
        <f>H275</f>
        <v>104.8</v>
      </c>
      <c r="I274" s="101">
        <f>I275</f>
        <v>104.8</v>
      </c>
    </row>
    <row r="275" spans="1:9" ht="16.5" customHeight="1" x14ac:dyDescent="0.3">
      <c r="A275" s="35" t="s">
        <v>78</v>
      </c>
      <c r="B275" s="61">
        <v>700</v>
      </c>
      <c r="C275" s="26" t="s">
        <v>17</v>
      </c>
      <c r="D275" s="26" t="s">
        <v>11</v>
      </c>
      <c r="E275" s="26" t="s">
        <v>236</v>
      </c>
      <c r="F275" s="61" t="s">
        <v>76</v>
      </c>
      <c r="G275" s="101">
        <v>104.8</v>
      </c>
      <c r="H275" s="101">
        <v>104.8</v>
      </c>
      <c r="I275" s="101">
        <v>104.8</v>
      </c>
    </row>
    <row r="276" spans="1:9" ht="30" customHeight="1" x14ac:dyDescent="0.3">
      <c r="A276" s="73" t="s">
        <v>108</v>
      </c>
      <c r="B276" s="26" t="s">
        <v>5</v>
      </c>
      <c r="C276" s="26" t="s">
        <v>17</v>
      </c>
      <c r="D276" s="26" t="s">
        <v>11</v>
      </c>
      <c r="E276" s="34" t="s">
        <v>237</v>
      </c>
      <c r="F276" s="26"/>
      <c r="G276" s="104">
        <f>G277</f>
        <v>725.8</v>
      </c>
      <c r="H276" s="104">
        <f>H277</f>
        <v>0</v>
      </c>
      <c r="I276" s="104">
        <f>I277</f>
        <v>0</v>
      </c>
    </row>
    <row r="277" spans="1:9" ht="16.5" customHeight="1" x14ac:dyDescent="0.3">
      <c r="A277" s="66" t="s">
        <v>78</v>
      </c>
      <c r="B277" s="26" t="s">
        <v>5</v>
      </c>
      <c r="C277" s="26" t="s">
        <v>17</v>
      </c>
      <c r="D277" s="26" t="s">
        <v>11</v>
      </c>
      <c r="E277" s="34" t="s">
        <v>237</v>
      </c>
      <c r="F277" s="26" t="s">
        <v>76</v>
      </c>
      <c r="G277" s="104">
        <v>725.8</v>
      </c>
      <c r="H277" s="104">
        <v>0</v>
      </c>
      <c r="I277" s="104">
        <v>0</v>
      </c>
    </row>
    <row r="278" spans="1:9" ht="47.25" customHeight="1" x14ac:dyDescent="0.3">
      <c r="A278" s="32" t="s">
        <v>384</v>
      </c>
      <c r="B278" s="26" t="s">
        <v>5</v>
      </c>
      <c r="C278" s="26" t="s">
        <v>17</v>
      </c>
      <c r="D278" s="26" t="s">
        <v>11</v>
      </c>
      <c r="E278" s="34" t="s">
        <v>383</v>
      </c>
      <c r="F278" s="26"/>
      <c r="G278" s="104">
        <f>G279</f>
        <v>100</v>
      </c>
      <c r="H278" s="104">
        <v>0</v>
      </c>
      <c r="I278" s="104">
        <v>0</v>
      </c>
    </row>
    <row r="279" spans="1:9" ht="16.5" customHeight="1" x14ac:dyDescent="0.3">
      <c r="A279" s="66" t="s">
        <v>78</v>
      </c>
      <c r="B279" s="26" t="s">
        <v>5</v>
      </c>
      <c r="C279" s="26" t="s">
        <v>17</v>
      </c>
      <c r="D279" s="26" t="s">
        <v>11</v>
      </c>
      <c r="E279" s="34" t="s">
        <v>383</v>
      </c>
      <c r="F279" s="26" t="s">
        <v>76</v>
      </c>
      <c r="G279" s="104">
        <v>100</v>
      </c>
      <c r="H279" s="104">
        <v>0</v>
      </c>
      <c r="I279" s="104">
        <v>0</v>
      </c>
    </row>
    <row r="280" spans="1:9" ht="50.25" customHeight="1" x14ac:dyDescent="0.3">
      <c r="A280" s="32" t="s">
        <v>0</v>
      </c>
      <c r="B280" s="26" t="s">
        <v>5</v>
      </c>
      <c r="C280" s="26" t="s">
        <v>17</v>
      </c>
      <c r="D280" s="26" t="s">
        <v>11</v>
      </c>
      <c r="E280" s="26" t="s">
        <v>234</v>
      </c>
      <c r="F280" s="26"/>
      <c r="G280" s="104">
        <f>G281</f>
        <v>26.2</v>
      </c>
      <c r="H280" s="104">
        <f>H281</f>
        <v>26.2</v>
      </c>
      <c r="I280" s="104">
        <f>I281</f>
        <v>26.2</v>
      </c>
    </row>
    <row r="281" spans="1:9" ht="16.5" customHeight="1" x14ac:dyDescent="0.3">
      <c r="A281" s="66" t="s">
        <v>78</v>
      </c>
      <c r="B281" s="26" t="s">
        <v>5</v>
      </c>
      <c r="C281" s="26" t="s">
        <v>17</v>
      </c>
      <c r="D281" s="26" t="s">
        <v>11</v>
      </c>
      <c r="E281" s="26" t="s">
        <v>234</v>
      </c>
      <c r="F281" s="26" t="s">
        <v>76</v>
      </c>
      <c r="G281" s="104">
        <v>26.2</v>
      </c>
      <c r="H281" s="104">
        <v>26.2</v>
      </c>
      <c r="I281" s="104">
        <v>26.2</v>
      </c>
    </row>
    <row r="282" spans="1:9" ht="32.25" customHeight="1" x14ac:dyDescent="0.3">
      <c r="A282" s="40" t="s">
        <v>109</v>
      </c>
      <c r="B282" s="26" t="s">
        <v>5</v>
      </c>
      <c r="C282" s="26" t="s">
        <v>17</v>
      </c>
      <c r="D282" s="26" t="s">
        <v>11</v>
      </c>
      <c r="E282" s="26" t="s">
        <v>235</v>
      </c>
      <c r="F282" s="26"/>
      <c r="G282" s="104">
        <f>G283</f>
        <v>181.4</v>
      </c>
      <c r="H282" s="104">
        <f>H283</f>
        <v>159.9</v>
      </c>
      <c r="I282" s="104">
        <f>I283</f>
        <v>159.9</v>
      </c>
    </row>
    <row r="283" spans="1:9" ht="16.5" customHeight="1" x14ac:dyDescent="0.3">
      <c r="A283" s="66" t="s">
        <v>78</v>
      </c>
      <c r="B283" s="26" t="s">
        <v>5</v>
      </c>
      <c r="C283" s="26" t="s">
        <v>17</v>
      </c>
      <c r="D283" s="26" t="s">
        <v>11</v>
      </c>
      <c r="E283" s="26" t="s">
        <v>235</v>
      </c>
      <c r="F283" s="26" t="s">
        <v>76</v>
      </c>
      <c r="G283" s="104">
        <v>181.4</v>
      </c>
      <c r="H283" s="104">
        <v>159.9</v>
      </c>
      <c r="I283" s="104">
        <v>159.9</v>
      </c>
    </row>
    <row r="284" spans="1:9" ht="17.25" customHeight="1" x14ac:dyDescent="0.3">
      <c r="A284" s="66"/>
      <c r="B284" s="33"/>
      <c r="C284" s="26"/>
      <c r="D284" s="26"/>
      <c r="E284" s="34"/>
      <c r="F284" s="33"/>
      <c r="G284" s="102"/>
      <c r="H284" s="102"/>
      <c r="I284" s="102"/>
    </row>
    <row r="285" spans="1:9" ht="16.5" customHeight="1" x14ac:dyDescent="0.3">
      <c r="A285" s="74" t="s">
        <v>200</v>
      </c>
      <c r="B285" s="42" t="s">
        <v>5</v>
      </c>
      <c r="C285" s="43" t="s">
        <v>17</v>
      </c>
      <c r="D285" s="43" t="s">
        <v>17</v>
      </c>
      <c r="E285" s="69"/>
      <c r="F285" s="42"/>
      <c r="G285" s="100">
        <f>G286+G290+G293</f>
        <v>758.2</v>
      </c>
      <c r="H285" s="100">
        <f>H286+H290+H293</f>
        <v>742.30000000000007</v>
      </c>
      <c r="I285" s="100">
        <f>I286+I290+I293</f>
        <v>742.30000000000007</v>
      </c>
    </row>
    <row r="286" spans="1:9" ht="34.5" customHeight="1" x14ac:dyDescent="0.3">
      <c r="A286" s="62" t="s">
        <v>193</v>
      </c>
      <c r="B286" s="39" t="s">
        <v>5</v>
      </c>
      <c r="C286" s="26" t="s">
        <v>17</v>
      </c>
      <c r="D286" s="26" t="s">
        <v>17</v>
      </c>
      <c r="E286" s="46" t="s">
        <v>129</v>
      </c>
      <c r="F286" s="39"/>
      <c r="G286" s="101">
        <f t="shared" ref="G286:I288" si="23">G287</f>
        <v>728.2</v>
      </c>
      <c r="H286" s="101">
        <f t="shared" si="23"/>
        <v>696.7</v>
      </c>
      <c r="I286" s="101">
        <f t="shared" si="23"/>
        <v>696.7</v>
      </c>
    </row>
    <row r="287" spans="1:9" ht="30.75" customHeight="1" x14ac:dyDescent="0.3">
      <c r="A287" s="62" t="s">
        <v>83</v>
      </c>
      <c r="B287" s="39" t="s">
        <v>5</v>
      </c>
      <c r="C287" s="26" t="s">
        <v>17</v>
      </c>
      <c r="D287" s="26" t="s">
        <v>17</v>
      </c>
      <c r="E287" s="46" t="s">
        <v>130</v>
      </c>
      <c r="F287" s="39"/>
      <c r="G287" s="101">
        <f t="shared" si="23"/>
        <v>728.2</v>
      </c>
      <c r="H287" s="101">
        <f t="shared" si="23"/>
        <v>696.7</v>
      </c>
      <c r="I287" s="101">
        <f t="shared" si="23"/>
        <v>696.7</v>
      </c>
    </row>
    <row r="288" spans="1:9" ht="16.5" customHeight="1" x14ac:dyDescent="0.3">
      <c r="A288" s="35" t="s">
        <v>88</v>
      </c>
      <c r="B288" s="39" t="s">
        <v>5</v>
      </c>
      <c r="C288" s="26" t="s">
        <v>17</v>
      </c>
      <c r="D288" s="26" t="s">
        <v>17</v>
      </c>
      <c r="E288" s="46" t="s">
        <v>238</v>
      </c>
      <c r="F288" s="39"/>
      <c r="G288" s="101">
        <f t="shared" si="23"/>
        <v>728.2</v>
      </c>
      <c r="H288" s="101">
        <f t="shared" si="23"/>
        <v>696.7</v>
      </c>
      <c r="I288" s="101">
        <f t="shared" si="23"/>
        <v>696.7</v>
      </c>
    </row>
    <row r="289" spans="1:9" ht="16.5" customHeight="1" x14ac:dyDescent="0.3">
      <c r="A289" s="66" t="s">
        <v>78</v>
      </c>
      <c r="B289" s="39" t="s">
        <v>5</v>
      </c>
      <c r="C289" s="26" t="s">
        <v>17</v>
      </c>
      <c r="D289" s="26" t="s">
        <v>17</v>
      </c>
      <c r="E289" s="46" t="s">
        <v>238</v>
      </c>
      <c r="F289" s="39" t="s">
        <v>76</v>
      </c>
      <c r="G289" s="101">
        <v>728.2</v>
      </c>
      <c r="H289" s="101">
        <v>696.7</v>
      </c>
      <c r="I289" s="101">
        <v>696.7</v>
      </c>
    </row>
    <row r="290" spans="1:9" ht="31.5" customHeight="1" x14ac:dyDescent="0.3">
      <c r="A290" s="40" t="s">
        <v>186</v>
      </c>
      <c r="B290" s="39" t="s">
        <v>5</v>
      </c>
      <c r="C290" s="26" t="s">
        <v>17</v>
      </c>
      <c r="D290" s="26" t="s">
        <v>17</v>
      </c>
      <c r="E290" s="28" t="s">
        <v>142</v>
      </c>
      <c r="F290" s="39"/>
      <c r="G290" s="101">
        <f t="shared" ref="G290:I291" si="24">G291</f>
        <v>10</v>
      </c>
      <c r="H290" s="101">
        <f t="shared" si="24"/>
        <v>20.6</v>
      </c>
      <c r="I290" s="101">
        <f t="shared" si="24"/>
        <v>20.6</v>
      </c>
    </row>
    <row r="291" spans="1:9" ht="43.5" customHeight="1" x14ac:dyDescent="0.3">
      <c r="A291" s="40" t="s">
        <v>185</v>
      </c>
      <c r="B291" s="39" t="s">
        <v>5</v>
      </c>
      <c r="C291" s="26" t="s">
        <v>17</v>
      </c>
      <c r="D291" s="26" t="s">
        <v>17</v>
      </c>
      <c r="E291" s="28" t="s">
        <v>214</v>
      </c>
      <c r="F291" s="39"/>
      <c r="G291" s="101">
        <f t="shared" si="24"/>
        <v>10</v>
      </c>
      <c r="H291" s="101">
        <f t="shared" si="24"/>
        <v>20.6</v>
      </c>
      <c r="I291" s="101">
        <f t="shared" si="24"/>
        <v>20.6</v>
      </c>
    </row>
    <row r="292" spans="1:9" ht="26.25" customHeight="1" x14ac:dyDescent="0.3">
      <c r="A292" s="36" t="s">
        <v>54</v>
      </c>
      <c r="B292" s="39" t="s">
        <v>5</v>
      </c>
      <c r="C292" s="26" t="s">
        <v>17</v>
      </c>
      <c r="D292" s="26" t="s">
        <v>17</v>
      </c>
      <c r="E292" s="28" t="s">
        <v>214</v>
      </c>
      <c r="F292" s="39" t="s">
        <v>53</v>
      </c>
      <c r="G292" s="101">
        <v>10</v>
      </c>
      <c r="H292" s="101">
        <v>20.6</v>
      </c>
      <c r="I292" s="101">
        <v>20.6</v>
      </c>
    </row>
    <row r="293" spans="1:9" ht="33" customHeight="1" x14ac:dyDescent="0.3">
      <c r="A293" s="40" t="s">
        <v>184</v>
      </c>
      <c r="B293" s="39" t="s">
        <v>5</v>
      </c>
      <c r="C293" s="26" t="s">
        <v>17</v>
      </c>
      <c r="D293" s="26" t="s">
        <v>17</v>
      </c>
      <c r="E293" s="28" t="s">
        <v>149</v>
      </c>
      <c r="F293" s="39"/>
      <c r="G293" s="101">
        <f t="shared" ref="G293:I295" si="25">G294</f>
        <v>20</v>
      </c>
      <c r="H293" s="101">
        <f t="shared" si="25"/>
        <v>25</v>
      </c>
      <c r="I293" s="101">
        <f t="shared" si="25"/>
        <v>25</v>
      </c>
    </row>
    <row r="294" spans="1:9" ht="33" customHeight="1" x14ac:dyDescent="0.3">
      <c r="A294" s="40" t="s">
        <v>87</v>
      </c>
      <c r="B294" s="39" t="s">
        <v>5</v>
      </c>
      <c r="C294" s="26" t="s">
        <v>17</v>
      </c>
      <c r="D294" s="26" t="s">
        <v>17</v>
      </c>
      <c r="E294" s="28" t="s">
        <v>150</v>
      </c>
      <c r="F294" s="39"/>
      <c r="G294" s="101">
        <f>G295</f>
        <v>20</v>
      </c>
      <c r="H294" s="101">
        <f t="shared" si="25"/>
        <v>25</v>
      </c>
      <c r="I294" s="101">
        <f t="shared" si="25"/>
        <v>25</v>
      </c>
    </row>
    <row r="295" spans="1:9" ht="30" customHeight="1" x14ac:dyDescent="0.3">
      <c r="A295" s="30" t="s">
        <v>151</v>
      </c>
      <c r="B295" s="39" t="s">
        <v>5</v>
      </c>
      <c r="C295" s="26" t="s">
        <v>17</v>
      </c>
      <c r="D295" s="26" t="s">
        <v>17</v>
      </c>
      <c r="E295" s="28" t="s">
        <v>239</v>
      </c>
      <c r="F295" s="39"/>
      <c r="G295" s="101">
        <f t="shared" si="25"/>
        <v>20</v>
      </c>
      <c r="H295" s="101">
        <f t="shared" si="25"/>
        <v>25</v>
      </c>
      <c r="I295" s="101">
        <f t="shared" si="25"/>
        <v>25</v>
      </c>
    </row>
    <row r="296" spans="1:9" ht="33" customHeight="1" x14ac:dyDescent="0.3">
      <c r="A296" s="36" t="s">
        <v>54</v>
      </c>
      <c r="B296" s="39" t="s">
        <v>5</v>
      </c>
      <c r="C296" s="26" t="s">
        <v>17</v>
      </c>
      <c r="D296" s="26" t="s">
        <v>17</v>
      </c>
      <c r="E296" s="28" t="s">
        <v>239</v>
      </c>
      <c r="F296" s="39" t="s">
        <v>53</v>
      </c>
      <c r="G296" s="101">
        <v>20</v>
      </c>
      <c r="H296" s="101">
        <v>25</v>
      </c>
      <c r="I296" s="101">
        <v>25</v>
      </c>
    </row>
    <row r="297" spans="1:9" ht="24.75" customHeight="1" x14ac:dyDescent="0.3">
      <c r="A297" s="44" t="s">
        <v>26</v>
      </c>
      <c r="B297" s="42" t="s">
        <v>5</v>
      </c>
      <c r="C297" s="43" t="s">
        <v>17</v>
      </c>
      <c r="D297" s="43" t="s">
        <v>18</v>
      </c>
      <c r="E297" s="26"/>
      <c r="F297" s="42"/>
      <c r="G297" s="100">
        <f>G302+G298+G307</f>
        <v>43</v>
      </c>
      <c r="H297" s="100">
        <f>H302+H298</f>
        <v>41</v>
      </c>
      <c r="I297" s="100">
        <f>I302+I298</f>
        <v>34</v>
      </c>
    </row>
    <row r="298" spans="1:9" ht="24.75" customHeight="1" x14ac:dyDescent="0.3">
      <c r="A298" s="62" t="s">
        <v>172</v>
      </c>
      <c r="B298" s="39" t="s">
        <v>5</v>
      </c>
      <c r="C298" s="26" t="s">
        <v>17</v>
      </c>
      <c r="D298" s="26" t="s">
        <v>18</v>
      </c>
      <c r="E298" s="26" t="s">
        <v>115</v>
      </c>
      <c r="F298" s="39"/>
      <c r="G298" s="101">
        <f>G299</f>
        <v>10</v>
      </c>
      <c r="H298" s="101">
        <f>H299</f>
        <v>10</v>
      </c>
      <c r="I298" s="101">
        <f>I299</f>
        <v>10</v>
      </c>
    </row>
    <row r="299" spans="1:9" ht="24.75" customHeight="1" x14ac:dyDescent="0.3">
      <c r="A299" s="62" t="s">
        <v>100</v>
      </c>
      <c r="B299" s="39" t="s">
        <v>5</v>
      </c>
      <c r="C299" s="26" t="s">
        <v>17</v>
      </c>
      <c r="D299" s="26" t="s">
        <v>18</v>
      </c>
      <c r="E299" s="26" t="s">
        <v>127</v>
      </c>
      <c r="F299" s="39"/>
      <c r="G299" s="101">
        <v>10</v>
      </c>
      <c r="H299" s="101">
        <v>10</v>
      </c>
      <c r="I299" s="101">
        <v>10</v>
      </c>
    </row>
    <row r="300" spans="1:9" ht="44.25" customHeight="1" x14ac:dyDescent="0.3">
      <c r="A300" s="62" t="s">
        <v>136</v>
      </c>
      <c r="B300" s="39" t="s">
        <v>5</v>
      </c>
      <c r="C300" s="26" t="s">
        <v>17</v>
      </c>
      <c r="D300" s="26" t="s">
        <v>18</v>
      </c>
      <c r="E300" s="26" t="s">
        <v>240</v>
      </c>
      <c r="F300" s="39"/>
      <c r="G300" s="101">
        <f>G301</f>
        <v>10</v>
      </c>
      <c r="H300" s="101">
        <f>H301</f>
        <v>10</v>
      </c>
      <c r="I300" s="101">
        <f>I301</f>
        <v>10</v>
      </c>
    </row>
    <row r="301" spans="1:9" ht="24.75" customHeight="1" x14ac:dyDescent="0.3">
      <c r="A301" s="36" t="s">
        <v>54</v>
      </c>
      <c r="B301" s="39" t="s">
        <v>5</v>
      </c>
      <c r="C301" s="26" t="s">
        <v>17</v>
      </c>
      <c r="D301" s="26" t="s">
        <v>18</v>
      </c>
      <c r="E301" s="26" t="s">
        <v>240</v>
      </c>
      <c r="F301" s="39" t="s">
        <v>53</v>
      </c>
      <c r="G301" s="101">
        <v>10</v>
      </c>
      <c r="H301" s="101">
        <v>10</v>
      </c>
      <c r="I301" s="101">
        <v>10</v>
      </c>
    </row>
    <row r="302" spans="1:9" ht="29.25" customHeight="1" x14ac:dyDescent="0.3">
      <c r="A302" s="62" t="s">
        <v>193</v>
      </c>
      <c r="B302" s="39" t="s">
        <v>5</v>
      </c>
      <c r="C302" s="26" t="s">
        <v>17</v>
      </c>
      <c r="D302" s="26" t="s">
        <v>18</v>
      </c>
      <c r="E302" s="26" t="s">
        <v>129</v>
      </c>
      <c r="F302" s="39"/>
      <c r="G302" s="101">
        <f t="shared" ref="G302:I303" si="26">G303</f>
        <v>24</v>
      </c>
      <c r="H302" s="101">
        <f t="shared" si="26"/>
        <v>31</v>
      </c>
      <c r="I302" s="101">
        <f t="shared" si="26"/>
        <v>24</v>
      </c>
    </row>
    <row r="303" spans="1:9" ht="29.25" customHeight="1" x14ac:dyDescent="0.3">
      <c r="A303" s="62" t="s">
        <v>83</v>
      </c>
      <c r="B303" s="39" t="s">
        <v>5</v>
      </c>
      <c r="C303" s="26" t="s">
        <v>17</v>
      </c>
      <c r="D303" s="26" t="s">
        <v>18</v>
      </c>
      <c r="E303" s="26" t="s">
        <v>130</v>
      </c>
      <c r="F303" s="39"/>
      <c r="G303" s="101">
        <f t="shared" si="26"/>
        <v>24</v>
      </c>
      <c r="H303" s="101">
        <f t="shared" si="26"/>
        <v>31</v>
      </c>
      <c r="I303" s="101">
        <f t="shared" si="26"/>
        <v>24</v>
      </c>
    </row>
    <row r="304" spans="1:9" ht="17.25" customHeight="1" x14ac:dyDescent="0.3">
      <c r="A304" s="65" t="s">
        <v>98</v>
      </c>
      <c r="B304" s="39" t="s">
        <v>5</v>
      </c>
      <c r="C304" s="26" t="s">
        <v>17</v>
      </c>
      <c r="D304" s="26" t="s">
        <v>18</v>
      </c>
      <c r="E304" s="26" t="s">
        <v>241</v>
      </c>
      <c r="F304" s="39"/>
      <c r="G304" s="101">
        <f>G306+G305</f>
        <v>24</v>
      </c>
      <c r="H304" s="101">
        <f>H306+H305</f>
        <v>31</v>
      </c>
      <c r="I304" s="101">
        <f>I306+I305</f>
        <v>24</v>
      </c>
    </row>
    <row r="305" spans="1:9" ht="28.5" customHeight="1" x14ac:dyDescent="0.3">
      <c r="A305" s="40" t="s">
        <v>54</v>
      </c>
      <c r="B305" s="39" t="s">
        <v>5</v>
      </c>
      <c r="C305" s="26" t="s">
        <v>17</v>
      </c>
      <c r="D305" s="26" t="s">
        <v>18</v>
      </c>
      <c r="E305" s="26" t="s">
        <v>241</v>
      </c>
      <c r="F305" s="39" t="s">
        <v>53</v>
      </c>
      <c r="G305" s="101">
        <v>6</v>
      </c>
      <c r="H305" s="101">
        <v>6</v>
      </c>
      <c r="I305" s="101">
        <v>6</v>
      </c>
    </row>
    <row r="306" spans="1:9" ht="17.25" customHeight="1" x14ac:dyDescent="0.3">
      <c r="A306" s="82" t="s">
        <v>110</v>
      </c>
      <c r="B306" s="39" t="s">
        <v>5</v>
      </c>
      <c r="C306" s="26" t="s">
        <v>17</v>
      </c>
      <c r="D306" s="26" t="s">
        <v>18</v>
      </c>
      <c r="E306" s="26" t="s">
        <v>241</v>
      </c>
      <c r="F306" s="39" t="s">
        <v>111</v>
      </c>
      <c r="G306" s="101">
        <v>18</v>
      </c>
      <c r="H306" s="101">
        <v>25</v>
      </c>
      <c r="I306" s="101">
        <v>18</v>
      </c>
    </row>
    <row r="307" spans="1:9" ht="32.25" customHeight="1" x14ac:dyDescent="0.3">
      <c r="A307" s="38" t="s">
        <v>177</v>
      </c>
      <c r="B307" s="39" t="s">
        <v>5</v>
      </c>
      <c r="C307" s="26"/>
      <c r="D307" s="26"/>
      <c r="E307" s="26" t="s">
        <v>122</v>
      </c>
      <c r="F307" s="39"/>
      <c r="G307" s="101">
        <f>G308</f>
        <v>9</v>
      </c>
      <c r="H307" s="101">
        <f>H308</f>
        <v>0</v>
      </c>
      <c r="I307" s="101">
        <f>I308</f>
        <v>0</v>
      </c>
    </row>
    <row r="308" spans="1:9" ht="27" customHeight="1" x14ac:dyDescent="0.3">
      <c r="A308" s="83" t="s">
        <v>146</v>
      </c>
      <c r="B308" s="39" t="s">
        <v>5</v>
      </c>
      <c r="C308" s="26" t="s">
        <v>17</v>
      </c>
      <c r="D308" s="26" t="s">
        <v>18</v>
      </c>
      <c r="E308" s="26" t="s">
        <v>410</v>
      </c>
      <c r="F308" s="39"/>
      <c r="G308" s="101">
        <f>G310</f>
        <v>9</v>
      </c>
      <c r="H308" s="101">
        <f>H310</f>
        <v>0</v>
      </c>
      <c r="I308" s="101">
        <f>I310</f>
        <v>0</v>
      </c>
    </row>
    <row r="309" spans="1:9" ht="60" customHeight="1" x14ac:dyDescent="0.3">
      <c r="A309" s="83" t="s">
        <v>412</v>
      </c>
      <c r="B309" s="39" t="s">
        <v>5</v>
      </c>
      <c r="C309" s="26" t="s">
        <v>17</v>
      </c>
      <c r="D309" s="26" t="s">
        <v>18</v>
      </c>
      <c r="E309" s="26" t="s">
        <v>411</v>
      </c>
      <c r="F309" s="39"/>
      <c r="G309" s="101">
        <f>G310</f>
        <v>9</v>
      </c>
      <c r="H309" s="101">
        <f>H310</f>
        <v>0</v>
      </c>
      <c r="I309" s="101">
        <f>I310</f>
        <v>0</v>
      </c>
    </row>
    <row r="310" spans="1:9" ht="28.5" customHeight="1" x14ac:dyDescent="0.3">
      <c r="A310" s="40" t="s">
        <v>54</v>
      </c>
      <c r="B310" s="39" t="s">
        <v>5</v>
      </c>
      <c r="C310" s="26" t="s">
        <v>17</v>
      </c>
      <c r="D310" s="26" t="s">
        <v>18</v>
      </c>
      <c r="E310" s="26" t="s">
        <v>411</v>
      </c>
      <c r="F310" s="39" t="s">
        <v>53</v>
      </c>
      <c r="G310" s="101">
        <v>9</v>
      </c>
      <c r="H310" s="101">
        <v>0</v>
      </c>
      <c r="I310" s="101">
        <v>0</v>
      </c>
    </row>
    <row r="311" spans="1:9" ht="16.8" x14ac:dyDescent="0.3">
      <c r="A311" s="44" t="s">
        <v>49</v>
      </c>
      <c r="B311" s="54">
        <v>700</v>
      </c>
      <c r="C311" s="43" t="s">
        <v>20</v>
      </c>
      <c r="D311" s="43"/>
      <c r="E311" s="84"/>
      <c r="F311" s="54"/>
      <c r="G311" s="100">
        <f t="shared" ref="G311:I312" si="27">G312</f>
        <v>38488.6</v>
      </c>
      <c r="H311" s="100">
        <f t="shared" si="27"/>
        <v>25135.3</v>
      </c>
      <c r="I311" s="100">
        <f t="shared" si="27"/>
        <v>25135.199999999997</v>
      </c>
    </row>
    <row r="312" spans="1:9" ht="16.8" x14ac:dyDescent="0.3">
      <c r="A312" s="74" t="s">
        <v>32</v>
      </c>
      <c r="B312" s="54">
        <v>700</v>
      </c>
      <c r="C312" s="43" t="s">
        <v>20</v>
      </c>
      <c r="D312" s="43" t="s">
        <v>7</v>
      </c>
      <c r="E312" s="84"/>
      <c r="F312" s="54"/>
      <c r="G312" s="100">
        <f t="shared" si="27"/>
        <v>38488.6</v>
      </c>
      <c r="H312" s="100">
        <f t="shared" si="27"/>
        <v>25135.3</v>
      </c>
      <c r="I312" s="100">
        <f t="shared" si="27"/>
        <v>25135.199999999997</v>
      </c>
    </row>
    <row r="313" spans="1:9" ht="27" x14ac:dyDescent="0.3">
      <c r="A313" s="62" t="s">
        <v>183</v>
      </c>
      <c r="B313" s="61">
        <v>700</v>
      </c>
      <c r="C313" s="26" t="s">
        <v>20</v>
      </c>
      <c r="D313" s="26" t="s">
        <v>7</v>
      </c>
      <c r="E313" s="46" t="s">
        <v>131</v>
      </c>
      <c r="F313" s="61"/>
      <c r="G313" s="101">
        <f>G314+G332</f>
        <v>38488.6</v>
      </c>
      <c r="H313" s="101">
        <f>H314+H332</f>
        <v>25135.3</v>
      </c>
      <c r="I313" s="101">
        <f>I314+I332</f>
        <v>25135.199999999997</v>
      </c>
    </row>
    <row r="314" spans="1:9" ht="16.8" x14ac:dyDescent="0.3">
      <c r="A314" s="40" t="s">
        <v>182</v>
      </c>
      <c r="B314" s="61">
        <v>700</v>
      </c>
      <c r="C314" s="26" t="s">
        <v>20</v>
      </c>
      <c r="D314" s="26" t="s">
        <v>7</v>
      </c>
      <c r="E314" s="46" t="s">
        <v>132</v>
      </c>
      <c r="F314" s="61"/>
      <c r="G314" s="101">
        <f>G315+G322+G324+G330+G326+G320+G328</f>
        <v>38428.6</v>
      </c>
      <c r="H314" s="101">
        <f>H315+H322+H324+H330+H326</f>
        <v>25000.899999999998</v>
      </c>
      <c r="I314" s="101">
        <f>I315+I322+I324+I330+I326</f>
        <v>25000.799999999996</v>
      </c>
    </row>
    <row r="315" spans="1:9" ht="25.5" customHeight="1" x14ac:dyDescent="0.3">
      <c r="A315" s="31" t="s">
        <v>72</v>
      </c>
      <c r="B315" s="61">
        <v>700</v>
      </c>
      <c r="C315" s="26" t="s">
        <v>20</v>
      </c>
      <c r="D315" s="26" t="s">
        <v>7</v>
      </c>
      <c r="E315" s="46" t="s">
        <v>242</v>
      </c>
      <c r="F315" s="61"/>
      <c r="G315" s="101">
        <f>G316+G318</f>
        <v>23414.2</v>
      </c>
      <c r="H315" s="101">
        <f>H316+H318</f>
        <v>23338.199999999997</v>
      </c>
      <c r="I315" s="101">
        <f>I316+I318</f>
        <v>23338.199999999997</v>
      </c>
    </row>
    <row r="316" spans="1:9" ht="16.8" x14ac:dyDescent="0.3">
      <c r="A316" s="66" t="s">
        <v>70</v>
      </c>
      <c r="B316" s="61">
        <v>700</v>
      </c>
      <c r="C316" s="26" t="s">
        <v>20</v>
      </c>
      <c r="D316" s="26" t="s">
        <v>7</v>
      </c>
      <c r="E316" s="46" t="s">
        <v>243</v>
      </c>
      <c r="F316" s="61"/>
      <c r="G316" s="101">
        <f>G317</f>
        <v>16979.5</v>
      </c>
      <c r="H316" s="101">
        <f>H317</f>
        <v>16952.599999999999</v>
      </c>
      <c r="I316" s="101">
        <f>I317</f>
        <v>16952.599999999999</v>
      </c>
    </row>
    <row r="317" spans="1:9" ht="16.8" x14ac:dyDescent="0.3">
      <c r="A317" s="65" t="s">
        <v>68</v>
      </c>
      <c r="B317" s="61">
        <v>700</v>
      </c>
      <c r="C317" s="26" t="s">
        <v>20</v>
      </c>
      <c r="D317" s="26" t="s">
        <v>7</v>
      </c>
      <c r="E317" s="46" t="s">
        <v>243</v>
      </c>
      <c r="F317" s="61" t="s">
        <v>69</v>
      </c>
      <c r="G317" s="101">
        <v>16979.5</v>
      </c>
      <c r="H317" s="101">
        <v>16952.599999999999</v>
      </c>
      <c r="I317" s="101">
        <v>16952.599999999999</v>
      </c>
    </row>
    <row r="318" spans="1:9" ht="16.8" x14ac:dyDescent="0.3">
      <c r="A318" s="66" t="s">
        <v>71</v>
      </c>
      <c r="B318" s="61">
        <v>700</v>
      </c>
      <c r="C318" s="26" t="s">
        <v>20</v>
      </c>
      <c r="D318" s="26" t="s">
        <v>7</v>
      </c>
      <c r="E318" s="46" t="s">
        <v>244</v>
      </c>
      <c r="F318" s="61"/>
      <c r="G318" s="101">
        <f>G319</f>
        <v>6434.7</v>
      </c>
      <c r="H318" s="101">
        <f>H319</f>
        <v>6385.6</v>
      </c>
      <c r="I318" s="101">
        <f>I319</f>
        <v>6385.6</v>
      </c>
    </row>
    <row r="319" spans="1:9" ht="16.8" x14ac:dyDescent="0.3">
      <c r="A319" s="65" t="s">
        <v>68</v>
      </c>
      <c r="B319" s="61">
        <v>700</v>
      </c>
      <c r="C319" s="26" t="s">
        <v>20</v>
      </c>
      <c r="D319" s="26" t="s">
        <v>7</v>
      </c>
      <c r="E319" s="46" t="s">
        <v>244</v>
      </c>
      <c r="F319" s="61" t="s">
        <v>69</v>
      </c>
      <c r="G319" s="101">
        <v>6434.7</v>
      </c>
      <c r="H319" s="101">
        <v>6385.6</v>
      </c>
      <c r="I319" s="101">
        <v>6385.6</v>
      </c>
    </row>
    <row r="320" spans="1:9" ht="53.4" x14ac:dyDescent="0.3">
      <c r="A320" s="36" t="s">
        <v>342</v>
      </c>
      <c r="B320" s="61">
        <v>700</v>
      </c>
      <c r="C320" s="26" t="s">
        <v>20</v>
      </c>
      <c r="D320" s="26" t="s">
        <v>7</v>
      </c>
      <c r="E320" s="46" t="s">
        <v>344</v>
      </c>
      <c r="F320" s="61"/>
      <c r="G320" s="101">
        <f>G321</f>
        <v>4696.6000000000004</v>
      </c>
      <c r="H320" s="101">
        <f>H321</f>
        <v>0</v>
      </c>
      <c r="I320" s="101">
        <f>I321</f>
        <v>0</v>
      </c>
    </row>
    <row r="321" spans="1:9" ht="16.8" x14ac:dyDescent="0.3">
      <c r="A321" s="65" t="s">
        <v>68</v>
      </c>
      <c r="B321" s="61">
        <v>700</v>
      </c>
      <c r="C321" s="26" t="s">
        <v>20</v>
      </c>
      <c r="D321" s="26" t="s">
        <v>7</v>
      </c>
      <c r="E321" s="46" t="s">
        <v>344</v>
      </c>
      <c r="F321" s="61">
        <v>610</v>
      </c>
      <c r="G321" s="101">
        <v>4696.6000000000004</v>
      </c>
      <c r="H321" s="101">
        <v>0</v>
      </c>
      <c r="I321" s="101">
        <v>0</v>
      </c>
    </row>
    <row r="322" spans="1:9" ht="27.75" customHeight="1" x14ac:dyDescent="0.3">
      <c r="A322" s="73" t="s">
        <v>108</v>
      </c>
      <c r="B322" s="33">
        <v>700</v>
      </c>
      <c r="C322" s="26" t="s">
        <v>20</v>
      </c>
      <c r="D322" s="26" t="s">
        <v>7</v>
      </c>
      <c r="E322" s="34" t="s">
        <v>245</v>
      </c>
      <c r="F322" s="33"/>
      <c r="G322" s="102">
        <f>G323</f>
        <v>7020.5</v>
      </c>
      <c r="H322" s="102">
        <f>H323</f>
        <v>0</v>
      </c>
      <c r="I322" s="102">
        <f>I323</f>
        <v>0</v>
      </c>
    </row>
    <row r="323" spans="1:9" ht="17.25" customHeight="1" x14ac:dyDescent="0.3">
      <c r="A323" s="65" t="s">
        <v>68</v>
      </c>
      <c r="B323" s="33">
        <v>700</v>
      </c>
      <c r="C323" s="26" t="s">
        <v>20</v>
      </c>
      <c r="D323" s="26" t="s">
        <v>7</v>
      </c>
      <c r="E323" s="34" t="s">
        <v>245</v>
      </c>
      <c r="F323" s="33" t="s">
        <v>69</v>
      </c>
      <c r="G323" s="102">
        <v>7020.5</v>
      </c>
      <c r="H323" s="102">
        <v>0</v>
      </c>
      <c r="I323" s="102">
        <v>0</v>
      </c>
    </row>
    <row r="324" spans="1:9" ht="54.75" customHeight="1" x14ac:dyDescent="0.3">
      <c r="A324" s="38" t="s">
        <v>205</v>
      </c>
      <c r="B324" s="61">
        <v>700</v>
      </c>
      <c r="C324" s="26" t="s">
        <v>20</v>
      </c>
      <c r="D324" s="26" t="s">
        <v>7</v>
      </c>
      <c r="E324" s="46" t="s">
        <v>287</v>
      </c>
      <c r="F324" s="61"/>
      <c r="G324" s="101">
        <f>G325</f>
        <v>0</v>
      </c>
      <c r="H324" s="101">
        <f>H325</f>
        <v>56.2</v>
      </c>
      <c r="I324" s="101">
        <f>I325</f>
        <v>56.2</v>
      </c>
    </row>
    <row r="325" spans="1:9" ht="17.25" customHeight="1" x14ac:dyDescent="0.3">
      <c r="A325" s="65" t="s">
        <v>68</v>
      </c>
      <c r="B325" s="61">
        <v>700</v>
      </c>
      <c r="C325" s="26" t="s">
        <v>20</v>
      </c>
      <c r="D325" s="26" t="s">
        <v>7</v>
      </c>
      <c r="E325" s="46" t="s">
        <v>287</v>
      </c>
      <c r="F325" s="61" t="s">
        <v>69</v>
      </c>
      <c r="G325" s="101">
        <v>0</v>
      </c>
      <c r="H325" s="101">
        <v>56.2</v>
      </c>
      <c r="I325" s="101">
        <v>56.2</v>
      </c>
    </row>
    <row r="326" spans="1:9" ht="43.5" customHeight="1" x14ac:dyDescent="0.3">
      <c r="A326" s="38" t="s">
        <v>379</v>
      </c>
      <c r="B326" s="61">
        <v>700</v>
      </c>
      <c r="C326" s="26" t="s">
        <v>20</v>
      </c>
      <c r="D326" s="26" t="s">
        <v>7</v>
      </c>
      <c r="E326" s="46" t="s">
        <v>346</v>
      </c>
      <c r="F326" s="61"/>
      <c r="G326" s="101">
        <f>G327</f>
        <v>60.5</v>
      </c>
      <c r="H326" s="101">
        <f>H327</f>
        <v>59.9</v>
      </c>
      <c r="I326" s="101">
        <f>I327</f>
        <v>59.8</v>
      </c>
    </row>
    <row r="327" spans="1:9" ht="17.25" customHeight="1" x14ac:dyDescent="0.3">
      <c r="A327" s="65" t="s">
        <v>68</v>
      </c>
      <c r="B327" s="61">
        <v>700</v>
      </c>
      <c r="C327" s="26" t="s">
        <v>20</v>
      </c>
      <c r="D327" s="26" t="s">
        <v>7</v>
      </c>
      <c r="E327" s="46" t="s">
        <v>346</v>
      </c>
      <c r="F327" s="61">
        <v>610</v>
      </c>
      <c r="G327" s="101">
        <v>60.5</v>
      </c>
      <c r="H327" s="101">
        <v>59.9</v>
      </c>
      <c r="I327" s="101">
        <v>59.8</v>
      </c>
    </row>
    <row r="328" spans="1:9" ht="36" customHeight="1" x14ac:dyDescent="0.3">
      <c r="A328" s="38" t="s">
        <v>400</v>
      </c>
      <c r="B328" s="61">
        <v>700</v>
      </c>
      <c r="C328" s="26" t="s">
        <v>20</v>
      </c>
      <c r="D328" s="26" t="s">
        <v>7</v>
      </c>
      <c r="E328" s="34" t="s">
        <v>401</v>
      </c>
      <c r="F328" s="61"/>
      <c r="G328" s="101">
        <f>G329</f>
        <v>1481.7</v>
      </c>
      <c r="H328" s="101">
        <v>0</v>
      </c>
      <c r="I328" s="101">
        <v>0</v>
      </c>
    </row>
    <row r="329" spans="1:9" ht="17.25" customHeight="1" x14ac:dyDescent="0.3">
      <c r="A329" s="65" t="s">
        <v>68</v>
      </c>
      <c r="B329" s="61">
        <v>700</v>
      </c>
      <c r="C329" s="26" t="s">
        <v>20</v>
      </c>
      <c r="D329" s="26" t="s">
        <v>7</v>
      </c>
      <c r="E329" s="34" t="s">
        <v>401</v>
      </c>
      <c r="F329" s="61">
        <v>610</v>
      </c>
      <c r="G329" s="101">
        <v>1481.7</v>
      </c>
      <c r="H329" s="101">
        <v>0</v>
      </c>
      <c r="I329" s="101">
        <v>0</v>
      </c>
    </row>
    <row r="330" spans="1:9" ht="30.75" customHeight="1" x14ac:dyDescent="0.3">
      <c r="A330" s="40" t="s">
        <v>109</v>
      </c>
      <c r="B330" s="61">
        <v>700</v>
      </c>
      <c r="C330" s="26" t="s">
        <v>20</v>
      </c>
      <c r="D330" s="26" t="s">
        <v>7</v>
      </c>
      <c r="E330" s="34" t="s">
        <v>231</v>
      </c>
      <c r="F330" s="61"/>
      <c r="G330" s="101">
        <f>G331</f>
        <v>1755.1</v>
      </c>
      <c r="H330" s="101">
        <f>H331</f>
        <v>1546.6</v>
      </c>
      <c r="I330" s="101">
        <f>I331</f>
        <v>1546.6</v>
      </c>
    </row>
    <row r="331" spans="1:9" ht="18.75" customHeight="1" x14ac:dyDescent="0.3">
      <c r="A331" s="65" t="s">
        <v>68</v>
      </c>
      <c r="B331" s="61">
        <v>700</v>
      </c>
      <c r="C331" s="26" t="s">
        <v>20</v>
      </c>
      <c r="D331" s="26" t="s">
        <v>7</v>
      </c>
      <c r="E331" s="34" t="s">
        <v>231</v>
      </c>
      <c r="F331" s="61" t="s">
        <v>69</v>
      </c>
      <c r="G331" s="101">
        <v>1755.1</v>
      </c>
      <c r="H331" s="101">
        <v>1546.6</v>
      </c>
      <c r="I331" s="101">
        <v>1546.6</v>
      </c>
    </row>
    <row r="332" spans="1:9" ht="29.25" customHeight="1" x14ac:dyDescent="0.3">
      <c r="A332" s="38" t="s">
        <v>181</v>
      </c>
      <c r="B332" s="33">
        <v>700</v>
      </c>
      <c r="C332" s="26" t="s">
        <v>20</v>
      </c>
      <c r="D332" s="26" t="s">
        <v>7</v>
      </c>
      <c r="E332" s="34" t="s">
        <v>143</v>
      </c>
      <c r="F332" s="33"/>
      <c r="G332" s="102">
        <f>G333+G335</f>
        <v>60</v>
      </c>
      <c r="H332" s="102">
        <f t="shared" ref="G332:I333" si="28">H333</f>
        <v>134.4</v>
      </c>
      <c r="I332" s="102">
        <f t="shared" si="28"/>
        <v>134.4</v>
      </c>
    </row>
    <row r="333" spans="1:9" ht="42.75" customHeight="1" x14ac:dyDescent="0.3">
      <c r="A333" s="32" t="s">
        <v>144</v>
      </c>
      <c r="B333" s="33">
        <v>700</v>
      </c>
      <c r="C333" s="26" t="s">
        <v>20</v>
      </c>
      <c r="D333" s="26" t="s">
        <v>7</v>
      </c>
      <c r="E333" s="34" t="s">
        <v>215</v>
      </c>
      <c r="F333" s="33"/>
      <c r="G333" s="102">
        <f t="shared" si="28"/>
        <v>0</v>
      </c>
      <c r="H333" s="102">
        <f t="shared" si="28"/>
        <v>134.4</v>
      </c>
      <c r="I333" s="102">
        <f t="shared" si="28"/>
        <v>134.4</v>
      </c>
    </row>
    <row r="334" spans="1:9" ht="31.5" customHeight="1" x14ac:dyDescent="0.3">
      <c r="A334" s="40" t="s">
        <v>54</v>
      </c>
      <c r="B334" s="33">
        <v>700</v>
      </c>
      <c r="C334" s="26" t="s">
        <v>20</v>
      </c>
      <c r="D334" s="26" t="s">
        <v>7</v>
      </c>
      <c r="E334" s="34" t="s">
        <v>215</v>
      </c>
      <c r="F334" s="33" t="s">
        <v>53</v>
      </c>
      <c r="G334" s="102">
        <v>0</v>
      </c>
      <c r="H334" s="102">
        <v>134.4</v>
      </c>
      <c r="I334" s="102">
        <v>134.4</v>
      </c>
    </row>
    <row r="335" spans="1:9" ht="31.5" customHeight="1" x14ac:dyDescent="0.3">
      <c r="A335" s="40" t="s">
        <v>376</v>
      </c>
      <c r="B335" s="33">
        <v>700</v>
      </c>
      <c r="C335" s="26" t="s">
        <v>20</v>
      </c>
      <c r="D335" s="26" t="s">
        <v>7</v>
      </c>
      <c r="E335" s="34" t="s">
        <v>372</v>
      </c>
      <c r="F335" s="33"/>
      <c r="G335" s="102">
        <f>G336</f>
        <v>60</v>
      </c>
      <c r="H335" s="102">
        <f>H336</f>
        <v>0</v>
      </c>
      <c r="I335" s="102">
        <f>I336</f>
        <v>0</v>
      </c>
    </row>
    <row r="336" spans="1:9" ht="31.5" customHeight="1" x14ac:dyDescent="0.3">
      <c r="A336" s="40" t="s">
        <v>54</v>
      </c>
      <c r="B336" s="33">
        <v>700</v>
      </c>
      <c r="C336" s="26" t="s">
        <v>20</v>
      </c>
      <c r="D336" s="26" t="s">
        <v>7</v>
      </c>
      <c r="E336" s="34" t="s">
        <v>372</v>
      </c>
      <c r="F336" s="33">
        <v>240</v>
      </c>
      <c r="G336" s="102">
        <v>60</v>
      </c>
      <c r="H336" s="102">
        <v>0</v>
      </c>
      <c r="I336" s="102">
        <v>0</v>
      </c>
    </row>
    <row r="337" spans="1:9" ht="13.5" customHeight="1" x14ac:dyDescent="0.3">
      <c r="A337" s="40"/>
      <c r="B337" s="33"/>
      <c r="C337" s="26"/>
      <c r="D337" s="26"/>
      <c r="E337" s="34"/>
      <c r="F337" s="33"/>
      <c r="G337" s="102"/>
      <c r="H337" s="102"/>
      <c r="I337" s="102"/>
    </row>
    <row r="338" spans="1:9" ht="16.8" x14ac:dyDescent="0.3">
      <c r="A338" s="71" t="s">
        <v>28</v>
      </c>
      <c r="B338" s="54">
        <v>700</v>
      </c>
      <c r="C338" s="43" t="s">
        <v>27</v>
      </c>
      <c r="D338" s="43"/>
      <c r="E338" s="84"/>
      <c r="F338" s="54"/>
      <c r="G338" s="100">
        <f>G339+G345+G360</f>
        <v>11478.2</v>
      </c>
      <c r="H338" s="100">
        <f>H339+H345+H360</f>
        <v>15939.300000000001</v>
      </c>
      <c r="I338" s="100">
        <f>I339+I345+I360</f>
        <v>15939.300000000001</v>
      </c>
    </row>
    <row r="339" spans="1:9" ht="16.8" x14ac:dyDescent="0.3">
      <c r="A339" s="44" t="s">
        <v>30</v>
      </c>
      <c r="B339" s="43" t="s">
        <v>5</v>
      </c>
      <c r="C339" s="43" t="s">
        <v>27</v>
      </c>
      <c r="D339" s="43" t="s">
        <v>7</v>
      </c>
      <c r="E339" s="43"/>
      <c r="F339" s="43"/>
      <c r="G339" s="99">
        <f t="shared" ref="G339:I342" si="29">G340</f>
        <v>2407.6999999999998</v>
      </c>
      <c r="H339" s="99">
        <f t="shared" si="29"/>
        <v>2293</v>
      </c>
      <c r="I339" s="99">
        <f t="shared" si="29"/>
        <v>2293</v>
      </c>
    </row>
    <row r="340" spans="1:9" ht="27" x14ac:dyDescent="0.3">
      <c r="A340" s="62" t="s">
        <v>172</v>
      </c>
      <c r="B340" s="26" t="s">
        <v>5</v>
      </c>
      <c r="C340" s="26" t="s">
        <v>27</v>
      </c>
      <c r="D340" s="26" t="s">
        <v>7</v>
      </c>
      <c r="E340" s="26" t="s">
        <v>115</v>
      </c>
      <c r="F340" s="26"/>
      <c r="G340" s="104">
        <f t="shared" si="29"/>
        <v>2407.6999999999998</v>
      </c>
      <c r="H340" s="104">
        <f t="shared" si="29"/>
        <v>2293</v>
      </c>
      <c r="I340" s="104">
        <f t="shared" si="29"/>
        <v>2293</v>
      </c>
    </row>
    <row r="341" spans="1:9" ht="27" x14ac:dyDescent="0.3">
      <c r="A341" s="62" t="s">
        <v>100</v>
      </c>
      <c r="B341" s="26" t="s">
        <v>5</v>
      </c>
      <c r="C341" s="26" t="s">
        <v>27</v>
      </c>
      <c r="D341" s="26" t="s">
        <v>7</v>
      </c>
      <c r="E341" s="26" t="s">
        <v>127</v>
      </c>
      <c r="F341" s="26"/>
      <c r="G341" s="104">
        <f>G342</f>
        <v>2407.6999999999998</v>
      </c>
      <c r="H341" s="104">
        <f t="shared" si="29"/>
        <v>2293</v>
      </c>
      <c r="I341" s="104">
        <f t="shared" si="29"/>
        <v>2293</v>
      </c>
    </row>
    <row r="342" spans="1:9" ht="27" x14ac:dyDescent="0.3">
      <c r="A342" s="40" t="s">
        <v>65</v>
      </c>
      <c r="B342" s="26" t="s">
        <v>5</v>
      </c>
      <c r="C342" s="26" t="s">
        <v>27</v>
      </c>
      <c r="D342" s="26" t="s">
        <v>7</v>
      </c>
      <c r="E342" s="26" t="s">
        <v>262</v>
      </c>
      <c r="F342" s="26"/>
      <c r="G342" s="104">
        <f t="shared" si="29"/>
        <v>2407.6999999999998</v>
      </c>
      <c r="H342" s="104">
        <f t="shared" si="29"/>
        <v>2293</v>
      </c>
      <c r="I342" s="104">
        <f t="shared" si="29"/>
        <v>2293</v>
      </c>
    </row>
    <row r="343" spans="1:9" ht="16.8" x14ac:dyDescent="0.3">
      <c r="A343" s="35" t="s">
        <v>66</v>
      </c>
      <c r="B343" s="26" t="s">
        <v>5</v>
      </c>
      <c r="C343" s="26" t="s">
        <v>27</v>
      </c>
      <c r="D343" s="26" t="s">
        <v>7</v>
      </c>
      <c r="E343" s="26" t="s">
        <v>262</v>
      </c>
      <c r="F343" s="26" t="s">
        <v>67</v>
      </c>
      <c r="G343" s="104">
        <v>2407.6999999999998</v>
      </c>
      <c r="H343" s="104">
        <v>2293</v>
      </c>
      <c r="I343" s="104">
        <v>2293</v>
      </c>
    </row>
    <row r="344" spans="1:9" ht="16.8" x14ac:dyDescent="0.3">
      <c r="A344" s="35"/>
      <c r="B344" s="26"/>
      <c r="C344" s="26"/>
      <c r="D344" s="26"/>
      <c r="E344" s="26"/>
      <c r="F344" s="26"/>
      <c r="G344" s="104"/>
      <c r="H344" s="104"/>
      <c r="I344" s="104"/>
    </row>
    <row r="345" spans="1:9" ht="16.8" x14ac:dyDescent="0.3">
      <c r="A345" s="71" t="s">
        <v>34</v>
      </c>
      <c r="B345" s="54">
        <v>700</v>
      </c>
      <c r="C345" s="43" t="s">
        <v>27</v>
      </c>
      <c r="D345" s="43" t="s">
        <v>12</v>
      </c>
      <c r="E345" s="84"/>
      <c r="F345" s="54"/>
      <c r="G345" s="100">
        <f>G346+G350</f>
        <v>9025.5</v>
      </c>
      <c r="H345" s="100">
        <f>H346+H350</f>
        <v>13616.300000000001</v>
      </c>
      <c r="I345" s="100">
        <f>I346+I350</f>
        <v>13616.300000000001</v>
      </c>
    </row>
    <row r="346" spans="1:9" ht="27" x14ac:dyDescent="0.3">
      <c r="A346" s="62" t="s">
        <v>180</v>
      </c>
      <c r="B346" s="61">
        <v>700</v>
      </c>
      <c r="C346" s="26" t="s">
        <v>27</v>
      </c>
      <c r="D346" s="26" t="s">
        <v>12</v>
      </c>
      <c r="E346" s="26" t="s">
        <v>120</v>
      </c>
      <c r="F346" s="61"/>
      <c r="G346" s="101">
        <f>G348</f>
        <v>2900</v>
      </c>
      <c r="H346" s="101">
        <f>H348</f>
        <v>7403.8</v>
      </c>
      <c r="I346" s="101">
        <f>I348</f>
        <v>7403.8</v>
      </c>
    </row>
    <row r="347" spans="1:9" ht="40.200000000000003" x14ac:dyDescent="0.3">
      <c r="A347" s="40" t="s">
        <v>286</v>
      </c>
      <c r="B347" s="61">
        <v>700</v>
      </c>
      <c r="C347" s="26" t="s">
        <v>27</v>
      </c>
      <c r="D347" s="26" t="s">
        <v>12</v>
      </c>
      <c r="E347" s="26" t="s">
        <v>171</v>
      </c>
      <c r="F347" s="61"/>
      <c r="G347" s="101">
        <f>G346</f>
        <v>2900</v>
      </c>
      <c r="H347" s="101">
        <f>H346</f>
        <v>7403.8</v>
      </c>
      <c r="I347" s="101">
        <f>I346</f>
        <v>7403.8</v>
      </c>
    </row>
    <row r="348" spans="1:9" ht="44.25" customHeight="1" x14ac:dyDescent="0.3">
      <c r="A348" s="38" t="s">
        <v>158</v>
      </c>
      <c r="B348" s="61">
        <v>700</v>
      </c>
      <c r="C348" s="26" t="s">
        <v>27</v>
      </c>
      <c r="D348" s="26" t="s">
        <v>12</v>
      </c>
      <c r="E348" s="26" t="s">
        <v>261</v>
      </c>
      <c r="F348" s="61"/>
      <c r="G348" s="101">
        <f>G349</f>
        <v>2900</v>
      </c>
      <c r="H348" s="101">
        <f>H349</f>
        <v>7403.8</v>
      </c>
      <c r="I348" s="101">
        <f>I349</f>
        <v>7403.8</v>
      </c>
    </row>
    <row r="349" spans="1:9" ht="16.8" x14ac:dyDescent="0.3">
      <c r="A349" s="35" t="s">
        <v>103</v>
      </c>
      <c r="B349" s="61">
        <v>700</v>
      </c>
      <c r="C349" s="26" t="s">
        <v>27</v>
      </c>
      <c r="D349" s="26" t="s">
        <v>12</v>
      </c>
      <c r="E349" s="26" t="s">
        <v>261</v>
      </c>
      <c r="F349" s="61" t="s">
        <v>102</v>
      </c>
      <c r="G349" s="101">
        <v>2900</v>
      </c>
      <c r="H349" s="101">
        <v>7403.8</v>
      </c>
      <c r="I349" s="101">
        <v>7403.8</v>
      </c>
    </row>
    <row r="350" spans="1:9" ht="27" x14ac:dyDescent="0.3">
      <c r="A350" s="62" t="s">
        <v>193</v>
      </c>
      <c r="B350" s="61">
        <v>700</v>
      </c>
      <c r="C350" s="26" t="s">
        <v>27</v>
      </c>
      <c r="D350" s="26" t="s">
        <v>12</v>
      </c>
      <c r="E350" s="26" t="s">
        <v>129</v>
      </c>
      <c r="F350" s="61"/>
      <c r="G350" s="101">
        <f>G354+G351</f>
        <v>6125.5000000000009</v>
      </c>
      <c r="H350" s="101">
        <f>H354+H351</f>
        <v>6212.5000000000009</v>
      </c>
      <c r="I350" s="101">
        <f>I354+I351</f>
        <v>6212.5000000000009</v>
      </c>
    </row>
    <row r="351" spans="1:9" ht="27" x14ac:dyDescent="0.3">
      <c r="A351" s="62" t="s">
        <v>75</v>
      </c>
      <c r="B351" s="61">
        <v>700</v>
      </c>
      <c r="C351" s="26" t="s">
        <v>27</v>
      </c>
      <c r="D351" s="26" t="s">
        <v>12</v>
      </c>
      <c r="E351" s="26" t="s">
        <v>128</v>
      </c>
      <c r="F351" s="61"/>
      <c r="G351" s="101">
        <f t="shared" ref="G351:I352" si="30">G352</f>
        <v>203.8</v>
      </c>
      <c r="H351" s="101">
        <f t="shared" si="30"/>
        <v>203.8</v>
      </c>
      <c r="I351" s="101">
        <f t="shared" si="30"/>
        <v>203.8</v>
      </c>
    </row>
    <row r="352" spans="1:9" ht="39.6" x14ac:dyDescent="0.3">
      <c r="A352" s="38" t="s">
        <v>166</v>
      </c>
      <c r="B352" s="61">
        <v>700</v>
      </c>
      <c r="C352" s="26" t="s">
        <v>27</v>
      </c>
      <c r="D352" s="26" t="s">
        <v>12</v>
      </c>
      <c r="E352" s="26" t="s">
        <v>247</v>
      </c>
      <c r="F352" s="61"/>
      <c r="G352" s="101">
        <f t="shared" si="30"/>
        <v>203.8</v>
      </c>
      <c r="H352" s="101">
        <f t="shared" si="30"/>
        <v>203.8</v>
      </c>
      <c r="I352" s="101">
        <f t="shared" si="30"/>
        <v>203.8</v>
      </c>
    </row>
    <row r="353" spans="1:9" ht="16.8" x14ac:dyDescent="0.3">
      <c r="A353" s="65" t="s">
        <v>66</v>
      </c>
      <c r="B353" s="61">
        <v>700</v>
      </c>
      <c r="C353" s="26" t="s">
        <v>27</v>
      </c>
      <c r="D353" s="26" t="s">
        <v>12</v>
      </c>
      <c r="E353" s="26" t="s">
        <v>247</v>
      </c>
      <c r="F353" s="61">
        <v>310</v>
      </c>
      <c r="G353" s="101">
        <v>203.8</v>
      </c>
      <c r="H353" s="101">
        <v>203.8</v>
      </c>
      <c r="I353" s="101">
        <v>203.8</v>
      </c>
    </row>
    <row r="354" spans="1:9" ht="27" x14ac:dyDescent="0.3">
      <c r="A354" s="62" t="s">
        <v>285</v>
      </c>
      <c r="B354" s="61">
        <v>700</v>
      </c>
      <c r="C354" s="26" t="s">
        <v>27</v>
      </c>
      <c r="D354" s="26" t="s">
        <v>12</v>
      </c>
      <c r="E354" s="26" t="s">
        <v>195</v>
      </c>
      <c r="F354" s="61"/>
      <c r="G354" s="101">
        <f>G355+G357</f>
        <v>5921.7000000000007</v>
      </c>
      <c r="H354" s="101">
        <f>H355+H357</f>
        <v>6008.7000000000007</v>
      </c>
      <c r="I354" s="101">
        <f>I355+I357</f>
        <v>6008.7000000000007</v>
      </c>
    </row>
    <row r="355" spans="1:9" ht="39.6" x14ac:dyDescent="0.3">
      <c r="A355" s="38" t="s">
        <v>89</v>
      </c>
      <c r="B355" s="61">
        <v>700</v>
      </c>
      <c r="C355" s="26" t="s">
        <v>27</v>
      </c>
      <c r="D355" s="26" t="s">
        <v>12</v>
      </c>
      <c r="E355" s="26" t="s">
        <v>263</v>
      </c>
      <c r="F355" s="61"/>
      <c r="G355" s="101">
        <f>G356</f>
        <v>260.60000000000002</v>
      </c>
      <c r="H355" s="101">
        <f>H356</f>
        <v>598.6</v>
      </c>
      <c r="I355" s="101">
        <f>I356</f>
        <v>598.6</v>
      </c>
    </row>
    <row r="356" spans="1:9" ht="16.8" x14ac:dyDescent="0.3">
      <c r="A356" s="65" t="s">
        <v>66</v>
      </c>
      <c r="B356" s="61">
        <v>700</v>
      </c>
      <c r="C356" s="26" t="s">
        <v>27</v>
      </c>
      <c r="D356" s="26" t="s">
        <v>12</v>
      </c>
      <c r="E356" s="26" t="s">
        <v>263</v>
      </c>
      <c r="F356" s="61" t="s">
        <v>67</v>
      </c>
      <c r="G356" s="101">
        <v>260.60000000000002</v>
      </c>
      <c r="H356" s="101">
        <v>598.6</v>
      </c>
      <c r="I356" s="101">
        <v>598.6</v>
      </c>
    </row>
    <row r="357" spans="1:9" ht="26.4" x14ac:dyDescent="0.3">
      <c r="A357" s="65" t="s">
        <v>90</v>
      </c>
      <c r="B357" s="61">
        <v>700</v>
      </c>
      <c r="C357" s="26" t="s">
        <v>27</v>
      </c>
      <c r="D357" s="26" t="s">
        <v>12</v>
      </c>
      <c r="E357" s="26" t="s">
        <v>264</v>
      </c>
      <c r="F357" s="61"/>
      <c r="G357" s="101">
        <f>G358+G359</f>
        <v>5661.1</v>
      </c>
      <c r="H357" s="101">
        <f>H358+H359</f>
        <v>5410.1</v>
      </c>
      <c r="I357" s="101">
        <f>I358+I359</f>
        <v>5410.1</v>
      </c>
    </row>
    <row r="358" spans="1:9" ht="17.25" customHeight="1" x14ac:dyDescent="0.3">
      <c r="A358" s="65" t="s">
        <v>66</v>
      </c>
      <c r="B358" s="61">
        <v>700</v>
      </c>
      <c r="C358" s="26" t="s">
        <v>27</v>
      </c>
      <c r="D358" s="26" t="s">
        <v>12</v>
      </c>
      <c r="E358" s="26" t="s">
        <v>264</v>
      </c>
      <c r="F358" s="61" t="s">
        <v>67</v>
      </c>
      <c r="G358" s="101">
        <v>3291</v>
      </c>
      <c r="H358" s="101">
        <v>3291</v>
      </c>
      <c r="I358" s="101">
        <v>3291</v>
      </c>
    </row>
    <row r="359" spans="1:9" ht="17.25" customHeight="1" x14ac:dyDescent="0.3">
      <c r="A359" s="36" t="s">
        <v>81</v>
      </c>
      <c r="B359" s="61">
        <v>700</v>
      </c>
      <c r="C359" s="26" t="s">
        <v>27</v>
      </c>
      <c r="D359" s="26" t="s">
        <v>12</v>
      </c>
      <c r="E359" s="26" t="s">
        <v>264</v>
      </c>
      <c r="F359" s="61" t="s">
        <v>80</v>
      </c>
      <c r="G359" s="101">
        <v>2370.1</v>
      </c>
      <c r="H359" s="101">
        <v>2119.1</v>
      </c>
      <c r="I359" s="101">
        <v>2119.1</v>
      </c>
    </row>
    <row r="360" spans="1:9" ht="16.8" x14ac:dyDescent="0.3">
      <c r="A360" s="80" t="s">
        <v>29</v>
      </c>
      <c r="B360" s="43" t="s">
        <v>5</v>
      </c>
      <c r="C360" s="43" t="s">
        <v>27</v>
      </c>
      <c r="D360" s="43" t="s">
        <v>23</v>
      </c>
      <c r="E360" s="43"/>
      <c r="F360" s="43"/>
      <c r="G360" s="99">
        <f t="shared" ref="G360:I365" si="31">G361</f>
        <v>45</v>
      </c>
      <c r="H360" s="99">
        <f t="shared" si="31"/>
        <v>30</v>
      </c>
      <c r="I360" s="99">
        <f t="shared" si="31"/>
        <v>30</v>
      </c>
    </row>
    <row r="361" spans="1:9" ht="27" x14ac:dyDescent="0.3">
      <c r="A361" s="62" t="s">
        <v>179</v>
      </c>
      <c r="B361" s="26" t="s">
        <v>5</v>
      </c>
      <c r="C361" s="26" t="s">
        <v>27</v>
      </c>
      <c r="D361" s="26" t="s">
        <v>23</v>
      </c>
      <c r="E361" s="26" t="s">
        <v>149</v>
      </c>
      <c r="F361" s="26"/>
      <c r="G361" s="104">
        <f t="shared" si="31"/>
        <v>45</v>
      </c>
      <c r="H361" s="104">
        <f t="shared" si="31"/>
        <v>30</v>
      </c>
      <c r="I361" s="104">
        <f t="shared" si="31"/>
        <v>30</v>
      </c>
    </row>
    <row r="362" spans="1:9" ht="26.4" x14ac:dyDescent="0.3">
      <c r="A362" s="65" t="s">
        <v>153</v>
      </c>
      <c r="B362" s="26" t="s">
        <v>5</v>
      </c>
      <c r="C362" s="26" t="s">
        <v>27</v>
      </c>
      <c r="D362" s="26" t="s">
        <v>23</v>
      </c>
      <c r="E362" s="26" t="s">
        <v>152</v>
      </c>
      <c r="F362" s="26"/>
      <c r="G362" s="104">
        <f>G365+G363</f>
        <v>45</v>
      </c>
      <c r="H362" s="104">
        <f>H365</f>
        <v>30</v>
      </c>
      <c r="I362" s="104">
        <f>I365</f>
        <v>30</v>
      </c>
    </row>
    <row r="363" spans="1:9" ht="27" customHeight="1" x14ac:dyDescent="0.3">
      <c r="A363" s="38" t="s">
        <v>389</v>
      </c>
      <c r="B363" s="26" t="s">
        <v>5</v>
      </c>
      <c r="C363" s="26" t="s">
        <v>27</v>
      </c>
      <c r="D363" s="26" t="s">
        <v>23</v>
      </c>
      <c r="E363" s="26" t="s">
        <v>390</v>
      </c>
      <c r="F363" s="26"/>
      <c r="G363" s="104">
        <v>20</v>
      </c>
      <c r="H363" s="104">
        <v>0</v>
      </c>
      <c r="I363" s="104">
        <v>0</v>
      </c>
    </row>
    <row r="364" spans="1:9" ht="26.4" x14ac:dyDescent="0.3">
      <c r="A364" s="65" t="s">
        <v>54</v>
      </c>
      <c r="B364" s="26" t="s">
        <v>5</v>
      </c>
      <c r="C364" s="26" t="s">
        <v>27</v>
      </c>
      <c r="D364" s="26" t="s">
        <v>23</v>
      </c>
      <c r="E364" s="26" t="s">
        <v>390</v>
      </c>
      <c r="F364" s="26" t="s">
        <v>53</v>
      </c>
      <c r="G364" s="104">
        <v>20</v>
      </c>
      <c r="H364" s="104">
        <v>0</v>
      </c>
      <c r="I364" s="104">
        <v>0</v>
      </c>
    </row>
    <row r="365" spans="1:9" ht="28.5" customHeight="1" x14ac:dyDescent="0.3">
      <c r="A365" s="65" t="s">
        <v>154</v>
      </c>
      <c r="B365" s="26" t="s">
        <v>5</v>
      </c>
      <c r="C365" s="26" t="s">
        <v>27</v>
      </c>
      <c r="D365" s="26" t="s">
        <v>23</v>
      </c>
      <c r="E365" s="26" t="s">
        <v>265</v>
      </c>
      <c r="F365" s="26"/>
      <c r="G365" s="104">
        <f t="shared" si="31"/>
        <v>25</v>
      </c>
      <c r="H365" s="104">
        <f t="shared" si="31"/>
        <v>30</v>
      </c>
      <c r="I365" s="104">
        <f t="shared" si="31"/>
        <v>30</v>
      </c>
    </row>
    <row r="366" spans="1:9" ht="26.4" x14ac:dyDescent="0.3">
      <c r="A366" s="65" t="s">
        <v>54</v>
      </c>
      <c r="B366" s="26" t="s">
        <v>5</v>
      </c>
      <c r="C366" s="26" t="s">
        <v>27</v>
      </c>
      <c r="D366" s="26" t="s">
        <v>23</v>
      </c>
      <c r="E366" s="26" t="s">
        <v>265</v>
      </c>
      <c r="F366" s="26" t="s">
        <v>53</v>
      </c>
      <c r="G366" s="104">
        <v>25</v>
      </c>
      <c r="H366" s="104">
        <v>30</v>
      </c>
      <c r="I366" s="104">
        <v>30</v>
      </c>
    </row>
    <row r="367" spans="1:9" ht="16.8" x14ac:dyDescent="0.3">
      <c r="A367" s="72" t="s">
        <v>40</v>
      </c>
      <c r="B367" s="43" t="s">
        <v>5</v>
      </c>
      <c r="C367" s="86" t="s">
        <v>13</v>
      </c>
      <c r="D367" s="28"/>
      <c r="E367" s="28"/>
      <c r="F367" s="43"/>
      <c r="G367" s="99">
        <f t="shared" ref="G367:I369" si="32">G368</f>
        <v>372.8</v>
      </c>
      <c r="H367" s="99">
        <f t="shared" si="32"/>
        <v>363.7</v>
      </c>
      <c r="I367" s="99">
        <f t="shared" si="32"/>
        <v>363.7</v>
      </c>
    </row>
    <row r="368" spans="1:9" ht="16.8" x14ac:dyDescent="0.3">
      <c r="A368" s="87" t="s">
        <v>41</v>
      </c>
      <c r="B368" s="26" t="s">
        <v>5</v>
      </c>
      <c r="C368" s="27" t="s">
        <v>13</v>
      </c>
      <c r="D368" s="28" t="s">
        <v>7</v>
      </c>
      <c r="E368" s="28"/>
      <c r="F368" s="26"/>
      <c r="G368" s="104">
        <f t="shared" si="32"/>
        <v>372.8</v>
      </c>
      <c r="H368" s="104">
        <f t="shared" si="32"/>
        <v>363.7</v>
      </c>
      <c r="I368" s="104">
        <f t="shared" si="32"/>
        <v>363.7</v>
      </c>
    </row>
    <row r="369" spans="1:9" ht="27" x14ac:dyDescent="0.3">
      <c r="A369" s="62" t="s">
        <v>193</v>
      </c>
      <c r="B369" s="26" t="s">
        <v>5</v>
      </c>
      <c r="C369" s="27" t="s">
        <v>13</v>
      </c>
      <c r="D369" s="28" t="s">
        <v>7</v>
      </c>
      <c r="E369" s="28" t="s">
        <v>129</v>
      </c>
      <c r="F369" s="26"/>
      <c r="G369" s="104">
        <f t="shared" si="32"/>
        <v>372.8</v>
      </c>
      <c r="H369" s="104">
        <f t="shared" si="32"/>
        <v>363.7</v>
      </c>
      <c r="I369" s="104">
        <f t="shared" si="32"/>
        <v>363.7</v>
      </c>
    </row>
    <row r="370" spans="1:9" ht="28.5" customHeight="1" x14ac:dyDescent="0.3">
      <c r="A370" s="30" t="s">
        <v>91</v>
      </c>
      <c r="B370" s="26" t="s">
        <v>5</v>
      </c>
      <c r="C370" s="27" t="s">
        <v>13</v>
      </c>
      <c r="D370" s="28" t="s">
        <v>7</v>
      </c>
      <c r="E370" s="28" t="s">
        <v>194</v>
      </c>
      <c r="F370" s="26"/>
      <c r="G370" s="104">
        <f>G371+G375+G373</f>
        <v>372.8</v>
      </c>
      <c r="H370" s="104">
        <f>H371+H375</f>
        <v>363.7</v>
      </c>
      <c r="I370" s="104">
        <f>I371+I375</f>
        <v>363.7</v>
      </c>
    </row>
    <row r="371" spans="1:9" ht="16.8" x14ac:dyDescent="0.3">
      <c r="A371" s="31" t="s">
        <v>84</v>
      </c>
      <c r="B371" s="26" t="s">
        <v>5</v>
      </c>
      <c r="C371" s="27" t="s">
        <v>13</v>
      </c>
      <c r="D371" s="28" t="s">
        <v>7</v>
      </c>
      <c r="E371" s="28" t="s">
        <v>266</v>
      </c>
      <c r="F371" s="26"/>
      <c r="G371" s="104">
        <f>G372</f>
        <v>321.7</v>
      </c>
      <c r="H371" s="104">
        <f>H372</f>
        <v>321.7</v>
      </c>
      <c r="I371" s="104">
        <f>I372</f>
        <v>321.7</v>
      </c>
    </row>
    <row r="372" spans="1:9" ht="16.8" x14ac:dyDescent="0.3">
      <c r="A372" s="35" t="s">
        <v>78</v>
      </c>
      <c r="B372" s="26" t="s">
        <v>5</v>
      </c>
      <c r="C372" s="27" t="s">
        <v>13</v>
      </c>
      <c r="D372" s="28" t="s">
        <v>7</v>
      </c>
      <c r="E372" s="28" t="s">
        <v>266</v>
      </c>
      <c r="F372" s="26" t="s">
        <v>76</v>
      </c>
      <c r="G372" s="104">
        <v>321.7</v>
      </c>
      <c r="H372" s="104">
        <v>321.7</v>
      </c>
      <c r="I372" s="104">
        <v>321.7</v>
      </c>
    </row>
    <row r="373" spans="1:9" ht="53.4" x14ac:dyDescent="0.3">
      <c r="A373" s="36" t="s">
        <v>342</v>
      </c>
      <c r="B373" s="26" t="s">
        <v>5</v>
      </c>
      <c r="C373" s="27" t="s">
        <v>13</v>
      </c>
      <c r="D373" s="28" t="s">
        <v>7</v>
      </c>
      <c r="E373" s="28" t="s">
        <v>391</v>
      </c>
      <c r="F373" s="26"/>
      <c r="G373" s="104">
        <f>G374</f>
        <v>12</v>
      </c>
      <c r="H373" s="104">
        <v>0</v>
      </c>
      <c r="I373" s="104">
        <v>0</v>
      </c>
    </row>
    <row r="374" spans="1:9" ht="16.8" x14ac:dyDescent="0.3">
      <c r="A374" s="65" t="s">
        <v>68</v>
      </c>
      <c r="B374" s="26" t="s">
        <v>5</v>
      </c>
      <c r="C374" s="27" t="s">
        <v>13</v>
      </c>
      <c r="D374" s="28" t="s">
        <v>7</v>
      </c>
      <c r="E374" s="28" t="s">
        <v>391</v>
      </c>
      <c r="F374" s="26" t="s">
        <v>76</v>
      </c>
      <c r="G374" s="104">
        <v>12</v>
      </c>
      <c r="H374" s="104">
        <v>0</v>
      </c>
      <c r="I374" s="104">
        <v>0</v>
      </c>
    </row>
    <row r="375" spans="1:9" ht="52.8" x14ac:dyDescent="0.3">
      <c r="A375" s="30" t="s">
        <v>292</v>
      </c>
      <c r="B375" s="26" t="s">
        <v>5</v>
      </c>
      <c r="C375" s="27" t="s">
        <v>13</v>
      </c>
      <c r="D375" s="28" t="s">
        <v>7</v>
      </c>
      <c r="E375" s="28" t="s">
        <v>267</v>
      </c>
      <c r="F375" s="26"/>
      <c r="G375" s="104">
        <f>G376</f>
        <v>39.1</v>
      </c>
      <c r="H375" s="104">
        <f>H376</f>
        <v>42</v>
      </c>
      <c r="I375" s="104">
        <f>I376</f>
        <v>42</v>
      </c>
    </row>
    <row r="376" spans="1:9" ht="26.4" x14ac:dyDescent="0.3">
      <c r="A376" s="65" t="s">
        <v>54</v>
      </c>
      <c r="B376" s="26" t="s">
        <v>5</v>
      </c>
      <c r="C376" s="27" t="s">
        <v>13</v>
      </c>
      <c r="D376" s="28" t="s">
        <v>7</v>
      </c>
      <c r="E376" s="28" t="s">
        <v>267</v>
      </c>
      <c r="F376" s="26" t="s">
        <v>53</v>
      </c>
      <c r="G376" s="104">
        <v>39.1</v>
      </c>
      <c r="H376" s="104">
        <v>42</v>
      </c>
      <c r="I376" s="104">
        <v>42</v>
      </c>
    </row>
    <row r="377" spans="1:9" ht="16.8" x14ac:dyDescent="0.3">
      <c r="A377" s="65"/>
      <c r="B377" s="26"/>
      <c r="C377" s="27"/>
      <c r="D377" s="28"/>
      <c r="E377" s="26"/>
      <c r="F377" s="26"/>
      <c r="G377" s="104"/>
      <c r="H377" s="104"/>
      <c r="I377" s="104"/>
    </row>
    <row r="378" spans="1:9" ht="21" customHeight="1" x14ac:dyDescent="0.3">
      <c r="A378" s="41" t="s">
        <v>62</v>
      </c>
      <c r="B378" s="54">
        <v>705</v>
      </c>
      <c r="C378" s="43"/>
      <c r="D378" s="43"/>
      <c r="E378" s="84"/>
      <c r="F378" s="54"/>
      <c r="G378" s="100">
        <f>G379+G389</f>
        <v>1896.8999999999999</v>
      </c>
      <c r="H378" s="100">
        <f>H379+H389</f>
        <v>1188.7</v>
      </c>
      <c r="I378" s="100">
        <f>I379+I389</f>
        <v>1188.7</v>
      </c>
    </row>
    <row r="379" spans="1:9" ht="16.8" x14ac:dyDescent="0.3">
      <c r="A379" s="44" t="s">
        <v>6</v>
      </c>
      <c r="B379" s="54">
        <v>705</v>
      </c>
      <c r="C379" s="43" t="s">
        <v>7</v>
      </c>
      <c r="D379" s="43"/>
      <c r="E379" s="84"/>
      <c r="F379" s="54"/>
      <c r="G379" s="100">
        <f>G380</f>
        <v>1878.8999999999999</v>
      </c>
      <c r="H379" s="100">
        <f>H380</f>
        <v>1166.7</v>
      </c>
      <c r="I379" s="100">
        <f>I380</f>
        <v>1166.7</v>
      </c>
    </row>
    <row r="380" spans="1:9" ht="27" x14ac:dyDescent="0.3">
      <c r="A380" s="41" t="s">
        <v>63</v>
      </c>
      <c r="B380" s="54">
        <v>705</v>
      </c>
      <c r="C380" s="43" t="s">
        <v>7</v>
      </c>
      <c r="D380" s="43" t="s">
        <v>23</v>
      </c>
      <c r="E380" s="84"/>
      <c r="F380" s="54"/>
      <c r="G380" s="100">
        <f>G381+G386+G384</f>
        <v>1878.8999999999999</v>
      </c>
      <c r="H380" s="100">
        <f>H381+H386</f>
        <v>1166.7</v>
      </c>
      <c r="I380" s="100">
        <f>I381+I386</f>
        <v>1166.7</v>
      </c>
    </row>
    <row r="381" spans="1:9" ht="29.25" customHeight="1" x14ac:dyDescent="0.3">
      <c r="A381" s="40" t="s">
        <v>335</v>
      </c>
      <c r="B381" s="61">
        <v>705</v>
      </c>
      <c r="C381" s="26" t="s">
        <v>7</v>
      </c>
      <c r="D381" s="26" t="s">
        <v>23</v>
      </c>
      <c r="E381" s="46" t="s">
        <v>125</v>
      </c>
      <c r="F381" s="61"/>
      <c r="G381" s="101">
        <f>G382+G383</f>
        <v>1183.2</v>
      </c>
      <c r="H381" s="101">
        <f>H382+H383</f>
        <v>1166.7</v>
      </c>
      <c r="I381" s="101">
        <f>I382+I383</f>
        <v>1166.7</v>
      </c>
    </row>
    <row r="382" spans="1:9" ht="21.75" customHeight="1" x14ac:dyDescent="0.3">
      <c r="A382" s="65" t="s">
        <v>52</v>
      </c>
      <c r="B382" s="61">
        <v>705</v>
      </c>
      <c r="C382" s="26" t="s">
        <v>7</v>
      </c>
      <c r="D382" s="26" t="s">
        <v>23</v>
      </c>
      <c r="E382" s="46" t="s">
        <v>125</v>
      </c>
      <c r="F382" s="61" t="s">
        <v>51</v>
      </c>
      <c r="G382" s="101">
        <v>1126.2</v>
      </c>
      <c r="H382" s="101">
        <v>1126.2</v>
      </c>
      <c r="I382" s="101">
        <v>1126.2</v>
      </c>
    </row>
    <row r="383" spans="1:9" ht="25.5" customHeight="1" x14ac:dyDescent="0.3">
      <c r="A383" s="36" t="s">
        <v>54</v>
      </c>
      <c r="B383" s="61">
        <v>705</v>
      </c>
      <c r="C383" s="26" t="s">
        <v>7</v>
      </c>
      <c r="D383" s="26" t="s">
        <v>23</v>
      </c>
      <c r="E383" s="46" t="s">
        <v>125</v>
      </c>
      <c r="F383" s="61" t="s">
        <v>53</v>
      </c>
      <c r="G383" s="101">
        <v>57</v>
      </c>
      <c r="H383" s="101">
        <v>40.5</v>
      </c>
      <c r="I383" s="101">
        <v>40.5</v>
      </c>
    </row>
    <row r="384" spans="1:9" ht="46.5" customHeight="1" x14ac:dyDescent="0.3">
      <c r="A384" s="36" t="s">
        <v>342</v>
      </c>
      <c r="B384" s="61">
        <v>700</v>
      </c>
      <c r="C384" s="26" t="s">
        <v>7</v>
      </c>
      <c r="D384" s="26" t="s">
        <v>23</v>
      </c>
      <c r="E384" s="46" t="s">
        <v>392</v>
      </c>
      <c r="F384" s="61"/>
      <c r="G384" s="101">
        <f>G385</f>
        <v>54.3</v>
      </c>
      <c r="H384" s="101">
        <v>0</v>
      </c>
      <c r="I384" s="101">
        <v>0</v>
      </c>
    </row>
    <row r="385" spans="1:35" ht="25.5" customHeight="1" x14ac:dyDescent="0.3">
      <c r="A385" s="65" t="s">
        <v>52</v>
      </c>
      <c r="B385" s="61">
        <v>700</v>
      </c>
      <c r="C385" s="26" t="s">
        <v>7</v>
      </c>
      <c r="D385" s="26" t="s">
        <v>23</v>
      </c>
      <c r="E385" s="46" t="s">
        <v>392</v>
      </c>
      <c r="F385" s="61">
        <v>120</v>
      </c>
      <c r="G385" s="101">
        <v>54.3</v>
      </c>
      <c r="H385" s="101">
        <v>0</v>
      </c>
      <c r="I385" s="101">
        <v>0</v>
      </c>
    </row>
    <row r="386" spans="1:35" ht="27" x14ac:dyDescent="0.3">
      <c r="A386" s="40" t="s">
        <v>64</v>
      </c>
      <c r="B386" s="61">
        <v>705</v>
      </c>
      <c r="C386" s="26" t="s">
        <v>7</v>
      </c>
      <c r="D386" s="26" t="s">
        <v>23</v>
      </c>
      <c r="E386" s="46" t="s">
        <v>126</v>
      </c>
      <c r="F386" s="61"/>
      <c r="G386" s="101">
        <f>G387+G388</f>
        <v>641.4</v>
      </c>
      <c r="H386" s="101">
        <f>H387+H388</f>
        <v>0</v>
      </c>
      <c r="I386" s="101">
        <f>I387+I388</f>
        <v>0</v>
      </c>
    </row>
    <row r="387" spans="1:35" ht="16.5" customHeight="1" x14ac:dyDescent="0.3">
      <c r="A387" s="65" t="s">
        <v>52</v>
      </c>
      <c r="B387" s="61">
        <v>705</v>
      </c>
      <c r="C387" s="26" t="s">
        <v>7</v>
      </c>
      <c r="D387" s="26" t="s">
        <v>23</v>
      </c>
      <c r="E387" s="46" t="s">
        <v>126</v>
      </c>
      <c r="F387" s="61" t="s">
        <v>51</v>
      </c>
      <c r="G387" s="101">
        <v>627.29999999999995</v>
      </c>
      <c r="H387" s="101">
        <v>0</v>
      </c>
      <c r="I387" s="101">
        <v>0</v>
      </c>
    </row>
    <row r="388" spans="1:35" ht="25.5" customHeight="1" x14ac:dyDescent="0.3">
      <c r="A388" s="36" t="s">
        <v>54</v>
      </c>
      <c r="B388" s="61">
        <v>705</v>
      </c>
      <c r="C388" s="26" t="s">
        <v>7</v>
      </c>
      <c r="D388" s="26" t="s">
        <v>23</v>
      </c>
      <c r="E388" s="46" t="s">
        <v>126</v>
      </c>
      <c r="F388" s="61" t="s">
        <v>53</v>
      </c>
      <c r="G388" s="101">
        <v>14.1</v>
      </c>
      <c r="H388" s="101">
        <v>0</v>
      </c>
      <c r="I388" s="101">
        <v>0</v>
      </c>
    </row>
    <row r="389" spans="1:35" ht="16.5" customHeight="1" x14ac:dyDescent="0.3">
      <c r="A389" s="62" t="s">
        <v>24</v>
      </c>
      <c r="B389" s="61">
        <v>705</v>
      </c>
      <c r="C389" s="26" t="s">
        <v>17</v>
      </c>
      <c r="D389" s="26"/>
      <c r="E389" s="46"/>
      <c r="F389" s="61"/>
      <c r="G389" s="101">
        <f t="shared" ref="G389:I393" si="33">G390</f>
        <v>18</v>
      </c>
      <c r="H389" s="101">
        <f t="shared" si="33"/>
        <v>22</v>
      </c>
      <c r="I389" s="101">
        <f t="shared" si="33"/>
        <v>22</v>
      </c>
    </row>
    <row r="390" spans="1:35" ht="18.75" customHeight="1" x14ac:dyDescent="0.3">
      <c r="A390" s="117" t="s">
        <v>337</v>
      </c>
      <c r="B390" s="61">
        <v>705</v>
      </c>
      <c r="C390" s="26" t="s">
        <v>17</v>
      </c>
      <c r="D390" s="26" t="s">
        <v>22</v>
      </c>
      <c r="E390" s="46"/>
      <c r="F390" s="61"/>
      <c r="G390" s="101">
        <f t="shared" si="33"/>
        <v>18</v>
      </c>
      <c r="H390" s="101">
        <f t="shared" si="33"/>
        <v>22</v>
      </c>
      <c r="I390" s="101">
        <f t="shared" si="33"/>
        <v>22</v>
      </c>
    </row>
    <row r="391" spans="1:35" ht="30" customHeight="1" x14ac:dyDescent="0.3">
      <c r="A391" s="62" t="s">
        <v>172</v>
      </c>
      <c r="B391" s="39" t="s">
        <v>336</v>
      </c>
      <c r="C391" s="26" t="s">
        <v>17</v>
      </c>
      <c r="D391" s="26" t="s">
        <v>22</v>
      </c>
      <c r="E391" s="26" t="s">
        <v>115</v>
      </c>
      <c r="F391" s="39"/>
      <c r="G391" s="101">
        <f t="shared" si="33"/>
        <v>18</v>
      </c>
      <c r="H391" s="101">
        <f t="shared" si="33"/>
        <v>22</v>
      </c>
      <c r="I391" s="101">
        <f t="shared" si="33"/>
        <v>22</v>
      </c>
    </row>
    <row r="392" spans="1:35" ht="30" customHeight="1" x14ac:dyDescent="0.3">
      <c r="A392" s="62" t="s">
        <v>100</v>
      </c>
      <c r="B392" s="39" t="s">
        <v>336</v>
      </c>
      <c r="C392" s="26" t="s">
        <v>17</v>
      </c>
      <c r="D392" s="26" t="s">
        <v>22</v>
      </c>
      <c r="E392" s="26" t="s">
        <v>127</v>
      </c>
      <c r="F392" s="39"/>
      <c r="G392" s="101">
        <f t="shared" si="33"/>
        <v>18</v>
      </c>
      <c r="H392" s="101">
        <f t="shared" si="33"/>
        <v>22</v>
      </c>
      <c r="I392" s="101">
        <f t="shared" si="33"/>
        <v>22</v>
      </c>
    </row>
    <row r="393" spans="1:35" ht="44.25" customHeight="1" x14ac:dyDescent="0.3">
      <c r="A393" s="62" t="s">
        <v>136</v>
      </c>
      <c r="B393" s="39" t="s">
        <v>336</v>
      </c>
      <c r="C393" s="26" t="s">
        <v>17</v>
      </c>
      <c r="D393" s="26" t="s">
        <v>22</v>
      </c>
      <c r="E393" s="26" t="s">
        <v>240</v>
      </c>
      <c r="F393" s="39"/>
      <c r="G393" s="101">
        <f t="shared" si="33"/>
        <v>18</v>
      </c>
      <c r="H393" s="101">
        <f t="shared" si="33"/>
        <v>22</v>
      </c>
      <c r="I393" s="101">
        <f t="shared" si="33"/>
        <v>22</v>
      </c>
    </row>
    <row r="394" spans="1:35" ht="27" customHeight="1" x14ac:dyDescent="0.3">
      <c r="A394" s="36" t="s">
        <v>54</v>
      </c>
      <c r="B394" s="39" t="s">
        <v>336</v>
      </c>
      <c r="C394" s="26" t="s">
        <v>17</v>
      </c>
      <c r="D394" s="26" t="s">
        <v>22</v>
      </c>
      <c r="E394" s="26" t="s">
        <v>240</v>
      </c>
      <c r="F394" s="39" t="s">
        <v>53</v>
      </c>
      <c r="G394" s="101">
        <v>18</v>
      </c>
      <c r="H394" s="101">
        <v>22</v>
      </c>
      <c r="I394" s="101">
        <v>22</v>
      </c>
    </row>
    <row r="395" spans="1:35" ht="18.75" customHeight="1" x14ac:dyDescent="0.3">
      <c r="A395" s="36"/>
      <c r="B395" s="61"/>
      <c r="C395" s="26"/>
      <c r="D395" s="26"/>
      <c r="E395" s="46"/>
      <c r="F395" s="61"/>
      <c r="G395" s="101"/>
      <c r="H395" s="101"/>
      <c r="I395" s="101"/>
    </row>
    <row r="396" spans="1:35" s="5" customFormat="1" ht="14.4" customHeight="1" x14ac:dyDescent="0.3">
      <c r="A396" s="44" t="s">
        <v>35</v>
      </c>
      <c r="B396" s="26"/>
      <c r="C396" s="26"/>
      <c r="D396" s="26"/>
      <c r="E396" s="26"/>
      <c r="F396" s="26"/>
      <c r="G396" s="104"/>
      <c r="H396" s="104"/>
      <c r="I396" s="104"/>
      <c r="J396" s="11"/>
      <c r="K396" s="11"/>
      <c r="L396" s="11"/>
      <c r="M396" s="11"/>
      <c r="N396" s="11"/>
      <c r="O396" s="11"/>
      <c r="P396" s="1"/>
      <c r="Q396" s="1"/>
      <c r="R396" s="1"/>
      <c r="S396" s="1"/>
      <c r="T396" s="1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</row>
    <row r="397" spans="1:35" s="5" customFormat="1" ht="14.4" customHeight="1" x14ac:dyDescent="0.3">
      <c r="A397" s="44" t="s">
        <v>31</v>
      </c>
      <c r="B397" s="43" t="s">
        <v>36</v>
      </c>
      <c r="C397" s="26"/>
      <c r="D397" s="26"/>
      <c r="E397" s="26"/>
      <c r="F397" s="43"/>
      <c r="G397" s="99">
        <f>G398+G424+G447+G453+G430+G441</f>
        <v>24217.4</v>
      </c>
      <c r="H397" s="99">
        <f>H398+H424+H447+H453</f>
        <v>20891.400000000001</v>
      </c>
      <c r="I397" s="99">
        <f>I398+I424+I447+I453</f>
        <v>24296.400000000001</v>
      </c>
      <c r="J397" s="11"/>
      <c r="K397" s="11"/>
      <c r="L397" s="11"/>
      <c r="M397" s="11"/>
      <c r="N397" s="11"/>
      <c r="O397" s="11"/>
      <c r="P397" s="1"/>
      <c r="Q397" s="1"/>
      <c r="R397" s="1"/>
      <c r="S397" s="1"/>
      <c r="T397" s="1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</row>
    <row r="398" spans="1:35" s="5" customFormat="1" ht="14.4" customHeight="1" x14ac:dyDescent="0.3">
      <c r="A398" s="74" t="s">
        <v>6</v>
      </c>
      <c r="B398" s="43" t="s">
        <v>36</v>
      </c>
      <c r="C398" s="43" t="s">
        <v>7</v>
      </c>
      <c r="D398" s="26"/>
      <c r="E398" s="26"/>
      <c r="F398" s="43"/>
      <c r="G398" s="99">
        <f>G399+G412</f>
        <v>7208.4999999999991</v>
      </c>
      <c r="H398" s="99">
        <f>H399+H412</f>
        <v>8553.7999999999993</v>
      </c>
      <c r="I398" s="99">
        <f>I399+I412</f>
        <v>12044.3</v>
      </c>
      <c r="J398" s="11"/>
      <c r="K398" s="11"/>
      <c r="L398" s="11"/>
      <c r="M398" s="11"/>
      <c r="N398" s="11"/>
      <c r="O398" s="11"/>
      <c r="P398" s="1"/>
      <c r="Q398" s="1"/>
      <c r="R398" s="1"/>
      <c r="S398" s="1"/>
      <c r="T398" s="1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</row>
    <row r="399" spans="1:35" s="5" customFormat="1" ht="28.5" customHeight="1" x14ac:dyDescent="0.3">
      <c r="A399" s="41" t="s">
        <v>63</v>
      </c>
      <c r="B399" s="43" t="s">
        <v>36</v>
      </c>
      <c r="C399" s="43" t="s">
        <v>7</v>
      </c>
      <c r="D399" s="43" t="s">
        <v>23</v>
      </c>
      <c r="E399" s="26"/>
      <c r="F399" s="43"/>
      <c r="G399" s="99">
        <f>G400</f>
        <v>5216.4999999999991</v>
      </c>
      <c r="H399" s="99">
        <f>H400</f>
        <v>5010.5999999999995</v>
      </c>
      <c r="I399" s="99">
        <f>I400</f>
        <v>5031.8</v>
      </c>
      <c r="J399" s="11"/>
      <c r="K399" s="11"/>
      <c r="L399" s="11"/>
      <c r="M399" s="11"/>
      <c r="N399" s="11"/>
      <c r="O399" s="11"/>
      <c r="P399" s="1"/>
      <c r="Q399" s="1"/>
      <c r="R399" s="1"/>
      <c r="S399" s="1"/>
      <c r="T399" s="1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</row>
    <row r="400" spans="1:35" s="5" customFormat="1" ht="29.25" customHeight="1" x14ac:dyDescent="0.3">
      <c r="A400" s="38" t="s">
        <v>177</v>
      </c>
      <c r="B400" s="26" t="s">
        <v>36</v>
      </c>
      <c r="C400" s="26" t="s">
        <v>7</v>
      </c>
      <c r="D400" s="26" t="s">
        <v>23</v>
      </c>
      <c r="E400" s="26" t="s">
        <v>122</v>
      </c>
      <c r="F400" s="26"/>
      <c r="G400" s="104">
        <f>G401+G409</f>
        <v>5216.4999999999991</v>
      </c>
      <c r="H400" s="104">
        <f>H401+H409</f>
        <v>5010.5999999999995</v>
      </c>
      <c r="I400" s="104">
        <f>I401+I409</f>
        <v>5031.8</v>
      </c>
      <c r="J400" s="11"/>
      <c r="K400" s="11"/>
      <c r="L400" s="11"/>
      <c r="M400" s="11"/>
      <c r="N400" s="11"/>
      <c r="O400" s="11"/>
      <c r="P400" s="1"/>
      <c r="Q400" s="1"/>
      <c r="R400" s="1"/>
      <c r="S400" s="1"/>
      <c r="T400" s="1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</row>
    <row r="401" spans="1:35" s="5" customFormat="1" ht="26.4" x14ac:dyDescent="0.3">
      <c r="A401" s="65" t="s">
        <v>101</v>
      </c>
      <c r="B401" s="39" t="s">
        <v>36</v>
      </c>
      <c r="C401" s="26" t="s">
        <v>7</v>
      </c>
      <c r="D401" s="26" t="s">
        <v>23</v>
      </c>
      <c r="E401" s="26" t="s">
        <v>121</v>
      </c>
      <c r="F401" s="39"/>
      <c r="G401" s="101">
        <f>G402+G407+G405</f>
        <v>5052.2999999999993</v>
      </c>
      <c r="H401" s="101">
        <f>H402+H407</f>
        <v>4830.2</v>
      </c>
      <c r="I401" s="101">
        <f>I402+I407</f>
        <v>4833.4000000000005</v>
      </c>
      <c r="J401" s="11"/>
      <c r="K401" s="11"/>
      <c r="L401" s="11"/>
      <c r="M401" s="11"/>
      <c r="N401" s="11"/>
      <c r="O401" s="11"/>
      <c r="P401" s="1"/>
      <c r="Q401" s="1"/>
      <c r="R401" s="1"/>
      <c r="S401" s="1"/>
      <c r="T401" s="1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</row>
    <row r="402" spans="1:35" s="5" customFormat="1" ht="14.4" customHeight="1" x14ac:dyDescent="0.3">
      <c r="A402" s="64" t="s">
        <v>55</v>
      </c>
      <c r="B402" s="39" t="s">
        <v>36</v>
      </c>
      <c r="C402" s="26" t="s">
        <v>7</v>
      </c>
      <c r="D402" s="26" t="s">
        <v>23</v>
      </c>
      <c r="E402" s="26" t="s">
        <v>268</v>
      </c>
      <c r="F402" s="39"/>
      <c r="G402" s="101">
        <f>G403+G404</f>
        <v>4820.3999999999996</v>
      </c>
      <c r="H402" s="101">
        <f>H403+H404</f>
        <v>4819.7</v>
      </c>
      <c r="I402" s="101">
        <f>I403+I404</f>
        <v>4822.9000000000005</v>
      </c>
      <c r="J402" s="11"/>
      <c r="K402" s="11"/>
      <c r="L402" s="11"/>
      <c r="M402" s="11"/>
      <c r="N402" s="11"/>
      <c r="O402" s="11"/>
      <c r="P402" s="1"/>
      <c r="Q402" s="1"/>
      <c r="R402" s="1"/>
      <c r="S402" s="1"/>
      <c r="T402" s="1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</row>
    <row r="403" spans="1:35" s="5" customFormat="1" ht="15" customHeight="1" x14ac:dyDescent="0.3">
      <c r="A403" s="65" t="s">
        <v>52</v>
      </c>
      <c r="B403" s="39" t="s">
        <v>36</v>
      </c>
      <c r="C403" s="26" t="s">
        <v>7</v>
      </c>
      <c r="D403" s="26" t="s">
        <v>23</v>
      </c>
      <c r="E403" s="26" t="s">
        <v>268</v>
      </c>
      <c r="F403" s="39" t="s">
        <v>51</v>
      </c>
      <c r="G403" s="101">
        <v>4700</v>
      </c>
      <c r="H403" s="101">
        <v>4699.3</v>
      </c>
      <c r="I403" s="101">
        <v>4699.3</v>
      </c>
      <c r="J403" s="11"/>
      <c r="K403" s="11"/>
      <c r="L403" s="11"/>
      <c r="M403" s="11"/>
      <c r="N403" s="11"/>
      <c r="O403" s="11"/>
      <c r="P403" s="1"/>
      <c r="Q403" s="1"/>
      <c r="R403" s="1"/>
      <c r="S403" s="1"/>
      <c r="T403" s="1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</row>
    <row r="404" spans="1:35" s="5" customFormat="1" ht="28.5" customHeight="1" x14ac:dyDescent="0.3">
      <c r="A404" s="36" t="s">
        <v>54</v>
      </c>
      <c r="B404" s="39" t="s">
        <v>36</v>
      </c>
      <c r="C404" s="26" t="s">
        <v>7</v>
      </c>
      <c r="D404" s="26" t="s">
        <v>23</v>
      </c>
      <c r="E404" s="26" t="s">
        <v>268</v>
      </c>
      <c r="F404" s="39" t="s">
        <v>53</v>
      </c>
      <c r="G404" s="101">
        <v>120.4</v>
      </c>
      <c r="H404" s="101">
        <v>120.4</v>
      </c>
      <c r="I404" s="101">
        <v>123.6</v>
      </c>
      <c r="J404" s="11"/>
      <c r="K404" s="11"/>
      <c r="L404" s="11"/>
      <c r="M404" s="11"/>
      <c r="N404" s="11"/>
      <c r="O404" s="11"/>
      <c r="P404" s="1"/>
      <c r="Q404" s="1"/>
      <c r="R404" s="1"/>
      <c r="S404" s="1"/>
      <c r="T404" s="1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</row>
    <row r="405" spans="1:35" s="5" customFormat="1" ht="48" customHeight="1" x14ac:dyDescent="0.3">
      <c r="A405" s="79" t="s">
        <v>342</v>
      </c>
      <c r="B405" s="39" t="s">
        <v>36</v>
      </c>
      <c r="C405" s="26" t="s">
        <v>7</v>
      </c>
      <c r="D405" s="26" t="s">
        <v>23</v>
      </c>
      <c r="E405" s="26" t="s">
        <v>393</v>
      </c>
      <c r="F405" s="39"/>
      <c r="G405" s="101">
        <f>G406</f>
        <v>220.9</v>
      </c>
      <c r="H405" s="101">
        <f>H406</f>
        <v>0</v>
      </c>
      <c r="I405" s="101">
        <f>I406</f>
        <v>0</v>
      </c>
      <c r="J405" s="11"/>
      <c r="K405" s="11"/>
      <c r="L405" s="11"/>
      <c r="M405" s="11"/>
      <c r="N405" s="11"/>
      <c r="O405" s="11"/>
      <c r="P405" s="1"/>
      <c r="Q405" s="1"/>
      <c r="R405" s="1"/>
      <c r="S405" s="1"/>
      <c r="T405" s="1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</row>
    <row r="406" spans="1:35" s="5" customFormat="1" ht="28.5" customHeight="1" x14ac:dyDescent="0.3">
      <c r="A406" s="79" t="s">
        <v>52</v>
      </c>
      <c r="B406" s="39" t="s">
        <v>36</v>
      </c>
      <c r="C406" s="26" t="s">
        <v>7</v>
      </c>
      <c r="D406" s="26" t="s">
        <v>23</v>
      </c>
      <c r="E406" s="26" t="s">
        <v>393</v>
      </c>
      <c r="F406" s="39" t="s">
        <v>51</v>
      </c>
      <c r="G406" s="101">
        <v>220.9</v>
      </c>
      <c r="H406" s="101">
        <v>0</v>
      </c>
      <c r="I406" s="101">
        <v>0</v>
      </c>
      <c r="J406" s="11"/>
      <c r="K406" s="11"/>
      <c r="L406" s="11"/>
      <c r="M406" s="11"/>
      <c r="N406" s="11"/>
      <c r="O406" s="11"/>
      <c r="P406" s="1"/>
      <c r="Q406" s="1"/>
      <c r="R406" s="1"/>
      <c r="S406" s="1"/>
      <c r="T406" s="1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</row>
    <row r="407" spans="1:35" s="5" customFormat="1" ht="26.25" customHeight="1" x14ac:dyDescent="0.3">
      <c r="A407" s="88" t="s">
        <v>104</v>
      </c>
      <c r="B407" s="39" t="s">
        <v>36</v>
      </c>
      <c r="C407" s="26" t="s">
        <v>7</v>
      </c>
      <c r="D407" s="26" t="s">
        <v>23</v>
      </c>
      <c r="E407" s="26" t="s">
        <v>269</v>
      </c>
      <c r="F407" s="39"/>
      <c r="G407" s="101">
        <f>G408</f>
        <v>11</v>
      </c>
      <c r="H407" s="101">
        <f>H408</f>
        <v>10.5</v>
      </c>
      <c r="I407" s="101">
        <f>I408</f>
        <v>10.5</v>
      </c>
      <c r="J407" s="11"/>
      <c r="K407" s="11"/>
      <c r="L407" s="11"/>
      <c r="M407" s="11"/>
      <c r="N407" s="11"/>
      <c r="O407" s="11"/>
      <c r="P407" s="1"/>
      <c r="Q407" s="1"/>
      <c r="R407" s="1"/>
      <c r="S407" s="1"/>
      <c r="T407" s="1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</row>
    <row r="408" spans="1:35" s="5" customFormat="1" ht="21.75" customHeight="1" x14ac:dyDescent="0.3">
      <c r="A408" s="65" t="s">
        <v>52</v>
      </c>
      <c r="B408" s="39" t="s">
        <v>36</v>
      </c>
      <c r="C408" s="26" t="s">
        <v>7</v>
      </c>
      <c r="D408" s="26" t="s">
        <v>23</v>
      </c>
      <c r="E408" s="26" t="s">
        <v>269</v>
      </c>
      <c r="F408" s="39" t="s">
        <v>51</v>
      </c>
      <c r="G408" s="101">
        <v>11</v>
      </c>
      <c r="H408" s="101">
        <v>10.5</v>
      </c>
      <c r="I408" s="101">
        <v>10.5</v>
      </c>
      <c r="J408" s="11"/>
      <c r="K408" s="11"/>
      <c r="L408" s="11"/>
      <c r="M408" s="11"/>
      <c r="N408" s="11"/>
      <c r="O408" s="11"/>
      <c r="P408" s="1"/>
      <c r="Q408" s="1"/>
      <c r="R408" s="1"/>
      <c r="S408" s="1"/>
      <c r="T408" s="1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</row>
    <row r="409" spans="1:35" s="5" customFormat="1" ht="24.75" customHeight="1" x14ac:dyDescent="0.3">
      <c r="A409" s="83" t="s">
        <v>146</v>
      </c>
      <c r="B409" s="26" t="s">
        <v>36</v>
      </c>
      <c r="C409" s="26" t="s">
        <v>7</v>
      </c>
      <c r="D409" s="26" t="s">
        <v>23</v>
      </c>
      <c r="E409" s="26" t="s">
        <v>124</v>
      </c>
      <c r="F409" s="26"/>
      <c r="G409" s="104">
        <f t="shared" ref="G409:I410" si="34">G410</f>
        <v>164.2</v>
      </c>
      <c r="H409" s="104">
        <f t="shared" si="34"/>
        <v>180.4</v>
      </c>
      <c r="I409" s="104">
        <f t="shared" si="34"/>
        <v>198.4</v>
      </c>
      <c r="J409" s="11"/>
      <c r="K409" s="11"/>
      <c r="L409" s="11"/>
      <c r="M409" s="11"/>
      <c r="N409" s="11"/>
      <c r="O409" s="11"/>
      <c r="P409" s="1"/>
      <c r="Q409" s="1"/>
      <c r="R409" s="1"/>
      <c r="S409" s="1"/>
      <c r="T409" s="1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</row>
    <row r="410" spans="1:35" s="5" customFormat="1" ht="48.75" customHeight="1" x14ac:dyDescent="0.3">
      <c r="A410" s="83" t="s">
        <v>178</v>
      </c>
      <c r="B410" s="26" t="s">
        <v>36</v>
      </c>
      <c r="C410" s="26" t="s">
        <v>7</v>
      </c>
      <c r="D410" s="26" t="s">
        <v>23</v>
      </c>
      <c r="E410" s="58" t="s">
        <v>270</v>
      </c>
      <c r="F410" s="26"/>
      <c r="G410" s="104">
        <f t="shared" si="34"/>
        <v>164.2</v>
      </c>
      <c r="H410" s="104">
        <f t="shared" si="34"/>
        <v>180.4</v>
      </c>
      <c r="I410" s="104">
        <f t="shared" si="34"/>
        <v>198.4</v>
      </c>
      <c r="J410" s="11"/>
      <c r="K410" s="11"/>
      <c r="L410" s="11"/>
      <c r="M410" s="11"/>
      <c r="N410" s="11"/>
      <c r="O410" s="11"/>
      <c r="P410" s="1"/>
      <c r="Q410" s="1"/>
      <c r="R410" s="1"/>
      <c r="S410" s="1"/>
      <c r="T410" s="1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</row>
    <row r="411" spans="1:35" s="5" customFormat="1" ht="38.25" customHeight="1" x14ac:dyDescent="0.3">
      <c r="A411" s="36" t="s">
        <v>54</v>
      </c>
      <c r="B411" s="26" t="s">
        <v>36</v>
      </c>
      <c r="C411" s="26" t="s">
        <v>7</v>
      </c>
      <c r="D411" s="26" t="s">
        <v>23</v>
      </c>
      <c r="E411" s="58" t="s">
        <v>270</v>
      </c>
      <c r="F411" s="26" t="s">
        <v>53</v>
      </c>
      <c r="G411" s="104">
        <v>164.2</v>
      </c>
      <c r="H411" s="104">
        <v>180.4</v>
      </c>
      <c r="I411" s="104">
        <v>198.4</v>
      </c>
      <c r="J411" s="10"/>
      <c r="K411" s="11"/>
      <c r="L411" s="11"/>
      <c r="M411" s="11"/>
      <c r="N411" s="11"/>
      <c r="O411" s="11"/>
      <c r="P411" s="1"/>
      <c r="Q411" s="1"/>
      <c r="R411" s="1"/>
      <c r="S411" s="1"/>
      <c r="T411" s="1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</row>
    <row r="412" spans="1:35" s="5" customFormat="1" ht="19.5" customHeight="1" x14ac:dyDescent="0.3">
      <c r="A412" s="41" t="s">
        <v>15</v>
      </c>
      <c r="B412" s="43" t="s">
        <v>36</v>
      </c>
      <c r="C412" s="43" t="s">
        <v>7</v>
      </c>
      <c r="D412" s="43" t="s">
        <v>38</v>
      </c>
      <c r="E412" s="58"/>
      <c r="F412" s="43"/>
      <c r="G412" s="99">
        <f>G413</f>
        <v>1992</v>
      </c>
      <c r="H412" s="99">
        <f>H413+H420</f>
        <v>3543.2</v>
      </c>
      <c r="I412" s="99">
        <f>I413+I420</f>
        <v>7012.5</v>
      </c>
      <c r="J412" s="11"/>
      <c r="K412" s="11"/>
      <c r="L412" s="11"/>
      <c r="M412" s="11"/>
      <c r="N412" s="11"/>
      <c r="O412" s="11"/>
      <c r="P412" s="1"/>
      <c r="Q412" s="1"/>
      <c r="R412" s="1"/>
      <c r="S412" s="1"/>
      <c r="T412" s="1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</row>
    <row r="413" spans="1:35" s="5" customFormat="1" ht="27.75" customHeight="1" x14ac:dyDescent="0.3">
      <c r="A413" s="38" t="s">
        <v>177</v>
      </c>
      <c r="B413" s="26" t="s">
        <v>36</v>
      </c>
      <c r="C413" s="26" t="s">
        <v>7</v>
      </c>
      <c r="D413" s="26" t="s">
        <v>38</v>
      </c>
      <c r="E413" s="26" t="s">
        <v>122</v>
      </c>
      <c r="F413" s="26"/>
      <c r="G413" s="104">
        <f>G414</f>
        <v>1992</v>
      </c>
      <c r="H413" s="104">
        <f>H414</f>
        <v>179</v>
      </c>
      <c r="I413" s="104">
        <f>I414</f>
        <v>179</v>
      </c>
      <c r="J413" s="11">
        <f>G413+G30+G55+G407</f>
        <v>4325.7999999999993</v>
      </c>
      <c r="K413" s="11"/>
      <c r="L413" s="11"/>
      <c r="M413" s="11"/>
      <c r="N413" s="11"/>
      <c r="O413" s="11"/>
      <c r="P413" s="1"/>
      <c r="Q413" s="1"/>
      <c r="R413" s="1"/>
      <c r="S413" s="1"/>
      <c r="T413" s="1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</row>
    <row r="414" spans="1:35" s="5" customFormat="1" ht="30.75" customHeight="1" x14ac:dyDescent="0.3">
      <c r="A414" s="48" t="s">
        <v>147</v>
      </c>
      <c r="B414" s="26" t="s">
        <v>36</v>
      </c>
      <c r="C414" s="26" t="s">
        <v>7</v>
      </c>
      <c r="D414" s="26" t="s">
        <v>38</v>
      </c>
      <c r="E414" s="26" t="s">
        <v>123</v>
      </c>
      <c r="F414" s="26"/>
      <c r="G414" s="104">
        <f>G417+G415</f>
        <v>1992</v>
      </c>
      <c r="H414" s="104">
        <f>H417</f>
        <v>179</v>
      </c>
      <c r="I414" s="104">
        <f>I417</f>
        <v>179</v>
      </c>
      <c r="J414" s="11"/>
      <c r="K414" s="11"/>
      <c r="L414" s="11"/>
      <c r="M414" s="11"/>
      <c r="N414" s="11"/>
      <c r="O414" s="11"/>
      <c r="P414" s="1"/>
      <c r="Q414" s="1"/>
      <c r="R414" s="1"/>
      <c r="S414" s="1"/>
      <c r="T414" s="1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</row>
    <row r="415" spans="1:35" s="5" customFormat="1" ht="30.75" customHeight="1" x14ac:dyDescent="0.3">
      <c r="A415" s="38" t="s">
        <v>380</v>
      </c>
      <c r="B415" s="26" t="s">
        <v>36</v>
      </c>
      <c r="C415" s="26" t="s">
        <v>7</v>
      </c>
      <c r="D415" s="26" t="s">
        <v>38</v>
      </c>
      <c r="E415" s="58" t="s">
        <v>381</v>
      </c>
      <c r="F415" s="26"/>
      <c r="G415" s="104">
        <f>G416</f>
        <v>1804.1</v>
      </c>
      <c r="H415" s="104">
        <f>H416</f>
        <v>0</v>
      </c>
      <c r="I415" s="104">
        <f>I416</f>
        <v>0</v>
      </c>
      <c r="J415" s="11"/>
      <c r="K415" s="11"/>
      <c r="L415" s="11"/>
      <c r="M415" s="11"/>
      <c r="N415" s="11"/>
      <c r="O415" s="11"/>
      <c r="P415" s="1"/>
      <c r="Q415" s="1"/>
      <c r="R415" s="1"/>
      <c r="S415" s="1"/>
      <c r="T415" s="1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</row>
    <row r="416" spans="1:35" s="5" customFormat="1" ht="30.75" customHeight="1" x14ac:dyDescent="0.3">
      <c r="A416" s="38" t="s">
        <v>382</v>
      </c>
      <c r="B416" s="26" t="s">
        <v>36</v>
      </c>
      <c r="C416" s="26" t="s">
        <v>7</v>
      </c>
      <c r="D416" s="26" t="s">
        <v>38</v>
      </c>
      <c r="E416" s="58" t="s">
        <v>381</v>
      </c>
      <c r="F416" s="26" t="s">
        <v>374</v>
      </c>
      <c r="G416" s="104">
        <v>1804.1</v>
      </c>
      <c r="H416" s="104">
        <v>0</v>
      </c>
      <c r="I416" s="104">
        <v>0</v>
      </c>
      <c r="J416" s="11"/>
      <c r="K416" s="11"/>
      <c r="L416" s="11"/>
      <c r="M416" s="11"/>
      <c r="N416" s="11"/>
      <c r="O416" s="11"/>
      <c r="P416" s="1"/>
      <c r="Q416" s="1"/>
      <c r="R416" s="1"/>
      <c r="S416" s="1"/>
      <c r="T416" s="1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</row>
    <row r="417" spans="1:35" s="5" customFormat="1" ht="33.75" customHeight="1" x14ac:dyDescent="0.3">
      <c r="A417" s="25" t="s">
        <v>291</v>
      </c>
      <c r="B417" s="26" t="s">
        <v>36</v>
      </c>
      <c r="C417" s="26" t="s">
        <v>7</v>
      </c>
      <c r="D417" s="26" t="s">
        <v>38</v>
      </c>
      <c r="E417" s="58" t="s">
        <v>271</v>
      </c>
      <c r="F417" s="26"/>
      <c r="G417" s="104">
        <f>G418</f>
        <v>187.9</v>
      </c>
      <c r="H417" s="104">
        <f>H418</f>
        <v>179</v>
      </c>
      <c r="I417" s="104">
        <f>I418</f>
        <v>179</v>
      </c>
      <c r="J417" s="11"/>
      <c r="K417" s="11"/>
      <c r="L417" s="11"/>
      <c r="M417" s="11"/>
      <c r="N417" s="11"/>
      <c r="O417" s="11"/>
      <c r="P417" s="1"/>
      <c r="Q417" s="1"/>
      <c r="R417" s="1"/>
      <c r="S417" s="1"/>
      <c r="T417" s="1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</row>
    <row r="418" spans="1:35" s="5" customFormat="1" ht="16.5" customHeight="1" x14ac:dyDescent="0.3">
      <c r="A418" s="65" t="s">
        <v>47</v>
      </c>
      <c r="B418" s="26" t="s">
        <v>36</v>
      </c>
      <c r="C418" s="26" t="s">
        <v>7</v>
      </c>
      <c r="D418" s="26" t="s">
        <v>38</v>
      </c>
      <c r="E418" s="58" t="s">
        <v>271</v>
      </c>
      <c r="F418" s="26" t="s">
        <v>48</v>
      </c>
      <c r="G418" s="104">
        <v>187.9</v>
      </c>
      <c r="H418" s="104">
        <v>179</v>
      </c>
      <c r="I418" s="104">
        <v>179</v>
      </c>
      <c r="J418" s="11"/>
      <c r="K418" s="11"/>
      <c r="L418" s="11"/>
      <c r="M418" s="11"/>
      <c r="N418" s="11"/>
      <c r="O418" s="11"/>
      <c r="P418" s="1"/>
      <c r="Q418" s="1"/>
      <c r="R418" s="1"/>
      <c r="S418" s="1"/>
      <c r="T418" s="1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</row>
    <row r="419" spans="1:35" s="5" customFormat="1" ht="6" customHeight="1" x14ac:dyDescent="0.3">
      <c r="A419" s="65"/>
      <c r="B419" s="26"/>
      <c r="C419" s="26"/>
      <c r="D419" s="26"/>
      <c r="E419" s="58"/>
      <c r="F419" s="26"/>
      <c r="G419" s="104"/>
      <c r="H419" s="104"/>
      <c r="I419" s="104"/>
      <c r="J419" s="11"/>
      <c r="K419" s="11"/>
      <c r="L419" s="11"/>
      <c r="M419" s="11"/>
      <c r="N419" s="11"/>
      <c r="O419" s="11"/>
      <c r="P419" s="1"/>
      <c r="Q419" s="1"/>
      <c r="R419" s="1"/>
      <c r="S419" s="1"/>
      <c r="T419" s="1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</row>
    <row r="420" spans="1:35" s="5" customFormat="1" ht="18" customHeight="1" x14ac:dyDescent="0.3">
      <c r="A420" s="85" t="s">
        <v>92</v>
      </c>
      <c r="B420" s="26" t="s">
        <v>36</v>
      </c>
      <c r="C420" s="26" t="s">
        <v>7</v>
      </c>
      <c r="D420" s="26" t="s">
        <v>38</v>
      </c>
      <c r="E420" s="34" t="s">
        <v>117</v>
      </c>
      <c r="F420" s="26"/>
      <c r="G420" s="104">
        <v>0</v>
      </c>
      <c r="H420" s="104">
        <f>H421</f>
        <v>3364.2</v>
      </c>
      <c r="I420" s="104">
        <f>I421</f>
        <v>6833.5</v>
      </c>
      <c r="J420" s="11"/>
      <c r="K420" s="11"/>
      <c r="L420" s="11"/>
      <c r="M420" s="11"/>
      <c r="N420" s="11"/>
      <c r="O420" s="11"/>
      <c r="P420" s="1"/>
      <c r="Q420" s="1"/>
      <c r="R420" s="1"/>
      <c r="S420" s="1"/>
      <c r="T420" s="1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</row>
    <row r="421" spans="1:35" s="5" customFormat="1" ht="18" customHeight="1" x14ac:dyDescent="0.3">
      <c r="A421" s="38" t="s">
        <v>199</v>
      </c>
      <c r="B421" s="26" t="s">
        <v>36</v>
      </c>
      <c r="C421" s="26" t="s">
        <v>7</v>
      </c>
      <c r="D421" s="26" t="s">
        <v>38</v>
      </c>
      <c r="E421" s="34" t="s">
        <v>198</v>
      </c>
      <c r="F421" s="26"/>
      <c r="G421" s="104">
        <v>0</v>
      </c>
      <c r="H421" s="104">
        <f>H422</f>
        <v>3364.2</v>
      </c>
      <c r="I421" s="104">
        <f>I422</f>
        <v>6833.5</v>
      </c>
      <c r="J421" s="11"/>
      <c r="K421" s="11"/>
      <c r="L421" s="11"/>
      <c r="M421" s="11"/>
      <c r="N421" s="11"/>
      <c r="O421" s="11"/>
      <c r="P421" s="1"/>
      <c r="Q421" s="1"/>
      <c r="R421" s="1"/>
      <c r="S421" s="1"/>
      <c r="T421" s="1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</row>
    <row r="422" spans="1:35" s="5" customFormat="1" ht="18" customHeight="1" x14ac:dyDescent="0.3">
      <c r="A422" s="38" t="s">
        <v>44</v>
      </c>
      <c r="B422" s="26" t="s">
        <v>36</v>
      </c>
      <c r="C422" s="26" t="s">
        <v>7</v>
      </c>
      <c r="D422" s="26" t="s">
        <v>38</v>
      </c>
      <c r="E422" s="34" t="s">
        <v>198</v>
      </c>
      <c r="F422" s="26" t="s">
        <v>45</v>
      </c>
      <c r="G422" s="104">
        <v>0</v>
      </c>
      <c r="H422" s="104">
        <v>3364.2</v>
      </c>
      <c r="I422" s="104">
        <v>6833.5</v>
      </c>
      <c r="J422" s="11"/>
      <c r="K422" s="11"/>
      <c r="L422" s="11"/>
      <c r="M422" s="11"/>
      <c r="N422" s="11"/>
      <c r="O422" s="11"/>
      <c r="P422" s="1"/>
      <c r="Q422" s="1"/>
      <c r="R422" s="1"/>
      <c r="S422" s="1"/>
      <c r="T422" s="1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</row>
    <row r="423" spans="1:35" s="5" customFormat="1" ht="12" customHeight="1" x14ac:dyDescent="0.3">
      <c r="A423" s="38"/>
      <c r="B423" s="26"/>
      <c r="C423" s="26"/>
      <c r="D423" s="26"/>
      <c r="E423" s="34"/>
      <c r="F423" s="26"/>
      <c r="G423" s="104"/>
      <c r="H423" s="104"/>
      <c r="I423" s="104"/>
      <c r="J423" s="11"/>
      <c r="K423" s="11"/>
      <c r="L423" s="11"/>
      <c r="M423" s="11"/>
      <c r="N423" s="11"/>
      <c r="O423" s="11"/>
      <c r="P423" s="1"/>
      <c r="Q423" s="1"/>
      <c r="R423" s="1"/>
      <c r="S423" s="1"/>
      <c r="T423" s="1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</row>
    <row r="424" spans="1:35" s="5" customFormat="1" ht="14.4" customHeight="1" x14ac:dyDescent="0.3">
      <c r="A424" s="72" t="s">
        <v>42</v>
      </c>
      <c r="B424" s="42" t="s">
        <v>36</v>
      </c>
      <c r="C424" s="43" t="s">
        <v>9</v>
      </c>
      <c r="D424" s="43"/>
      <c r="E424" s="43"/>
      <c r="F424" s="42"/>
      <c r="G424" s="100">
        <f t="shared" ref="G424:I428" si="35">G425</f>
        <v>300</v>
      </c>
      <c r="H424" s="100">
        <f t="shared" si="35"/>
        <v>294.60000000000002</v>
      </c>
      <c r="I424" s="100">
        <f t="shared" si="35"/>
        <v>304.60000000000002</v>
      </c>
      <c r="J424" s="11"/>
      <c r="K424" s="11"/>
      <c r="L424" s="11"/>
      <c r="M424" s="11"/>
      <c r="N424" s="11"/>
      <c r="O424" s="11"/>
      <c r="P424" s="1"/>
      <c r="Q424" s="1"/>
      <c r="R424" s="1"/>
      <c r="S424" s="1"/>
      <c r="T424" s="1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</row>
    <row r="425" spans="1:35" s="5" customFormat="1" ht="14.25" customHeight="1" x14ac:dyDescent="0.3">
      <c r="A425" s="72" t="s">
        <v>46</v>
      </c>
      <c r="B425" s="42" t="s">
        <v>36</v>
      </c>
      <c r="C425" s="43" t="s">
        <v>9</v>
      </c>
      <c r="D425" s="43" t="s">
        <v>11</v>
      </c>
      <c r="E425" s="43"/>
      <c r="F425" s="42"/>
      <c r="G425" s="100">
        <f t="shared" si="35"/>
        <v>300</v>
      </c>
      <c r="H425" s="100">
        <f t="shared" si="35"/>
        <v>294.60000000000002</v>
      </c>
      <c r="I425" s="100">
        <f t="shared" si="35"/>
        <v>304.60000000000002</v>
      </c>
      <c r="J425" s="11"/>
      <c r="K425" s="11"/>
      <c r="L425" s="11"/>
      <c r="M425" s="11"/>
      <c r="N425" s="11"/>
      <c r="O425" s="11"/>
      <c r="P425" s="1"/>
      <c r="Q425" s="1"/>
      <c r="R425" s="1"/>
      <c r="S425" s="1"/>
      <c r="T425" s="1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</row>
    <row r="426" spans="1:35" s="5" customFormat="1" ht="32.25" customHeight="1" x14ac:dyDescent="0.3">
      <c r="A426" s="38" t="s">
        <v>177</v>
      </c>
      <c r="B426" s="39" t="s">
        <v>36</v>
      </c>
      <c r="C426" s="26" t="s">
        <v>9</v>
      </c>
      <c r="D426" s="26" t="s">
        <v>11</v>
      </c>
      <c r="E426" s="26" t="s">
        <v>122</v>
      </c>
      <c r="F426" s="39"/>
      <c r="G426" s="101">
        <f t="shared" si="35"/>
        <v>300</v>
      </c>
      <c r="H426" s="101">
        <f t="shared" si="35"/>
        <v>294.60000000000002</v>
      </c>
      <c r="I426" s="101">
        <f t="shared" si="35"/>
        <v>304.60000000000002</v>
      </c>
      <c r="J426" s="11"/>
      <c r="K426" s="11"/>
      <c r="L426" s="11"/>
      <c r="M426" s="11"/>
      <c r="N426" s="11"/>
      <c r="O426" s="11"/>
      <c r="P426" s="1"/>
      <c r="Q426" s="1"/>
      <c r="R426" s="1"/>
      <c r="S426" s="1"/>
      <c r="T426" s="1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</row>
    <row r="427" spans="1:35" s="5" customFormat="1" ht="30.75" customHeight="1" x14ac:dyDescent="0.3">
      <c r="A427" s="48" t="s">
        <v>147</v>
      </c>
      <c r="B427" s="39" t="s">
        <v>36</v>
      </c>
      <c r="C427" s="26" t="s">
        <v>9</v>
      </c>
      <c r="D427" s="26" t="s">
        <v>11</v>
      </c>
      <c r="E427" s="26" t="s">
        <v>123</v>
      </c>
      <c r="F427" s="39"/>
      <c r="G427" s="101">
        <f>G428</f>
        <v>300</v>
      </c>
      <c r="H427" s="101">
        <f t="shared" si="35"/>
        <v>294.60000000000002</v>
      </c>
      <c r="I427" s="101">
        <f t="shared" si="35"/>
        <v>304.60000000000002</v>
      </c>
      <c r="J427" s="11"/>
      <c r="K427" s="11"/>
      <c r="L427" s="11"/>
      <c r="M427" s="11"/>
      <c r="N427" s="11"/>
      <c r="O427" s="11"/>
      <c r="P427" s="1"/>
      <c r="Q427" s="1"/>
      <c r="R427" s="1"/>
      <c r="S427" s="1"/>
      <c r="T427" s="1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</row>
    <row r="428" spans="1:35" s="5" customFormat="1" ht="27.75" customHeight="1" x14ac:dyDescent="0.3">
      <c r="A428" s="38" t="s">
        <v>338</v>
      </c>
      <c r="B428" s="39" t="s">
        <v>36</v>
      </c>
      <c r="C428" s="26" t="s">
        <v>9</v>
      </c>
      <c r="D428" s="26" t="s">
        <v>11</v>
      </c>
      <c r="E428" s="26" t="s">
        <v>272</v>
      </c>
      <c r="F428" s="39"/>
      <c r="G428" s="101">
        <f t="shared" si="35"/>
        <v>300</v>
      </c>
      <c r="H428" s="101">
        <f>H429</f>
        <v>294.60000000000002</v>
      </c>
      <c r="I428" s="101">
        <f>I429</f>
        <v>304.60000000000002</v>
      </c>
      <c r="J428" s="11"/>
      <c r="K428" s="11"/>
      <c r="L428" s="11"/>
      <c r="M428" s="11"/>
      <c r="N428" s="11"/>
      <c r="O428" s="11"/>
      <c r="P428" s="1"/>
      <c r="Q428" s="1"/>
      <c r="R428" s="1"/>
      <c r="S428" s="1"/>
      <c r="T428" s="1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</row>
    <row r="429" spans="1:35" s="5" customFormat="1" ht="19.5" customHeight="1" x14ac:dyDescent="0.3">
      <c r="A429" s="65" t="s">
        <v>47</v>
      </c>
      <c r="B429" s="39" t="s">
        <v>36</v>
      </c>
      <c r="C429" s="26" t="s">
        <v>9</v>
      </c>
      <c r="D429" s="26" t="s">
        <v>11</v>
      </c>
      <c r="E429" s="26" t="s">
        <v>272</v>
      </c>
      <c r="F429" s="39" t="s">
        <v>48</v>
      </c>
      <c r="G429" s="101">
        <v>300</v>
      </c>
      <c r="H429" s="101">
        <v>294.60000000000002</v>
      </c>
      <c r="I429" s="101">
        <v>304.60000000000002</v>
      </c>
      <c r="J429" s="11"/>
      <c r="K429" s="11"/>
      <c r="L429" s="11"/>
      <c r="M429" s="11"/>
      <c r="N429" s="11"/>
      <c r="O429" s="11"/>
      <c r="P429" s="1"/>
      <c r="Q429" s="1"/>
      <c r="R429" s="1"/>
      <c r="S429" s="1"/>
      <c r="T429" s="1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</row>
    <row r="430" spans="1:35" s="5" customFormat="1" ht="19.5" customHeight="1" x14ac:dyDescent="0.3">
      <c r="A430" s="71" t="s">
        <v>133</v>
      </c>
      <c r="B430" s="42" t="s">
        <v>36</v>
      </c>
      <c r="C430" s="43" t="s">
        <v>22</v>
      </c>
      <c r="D430" s="43"/>
      <c r="E430" s="43"/>
      <c r="F430" s="42"/>
      <c r="G430" s="100">
        <f>G436+G431</f>
        <v>1499</v>
      </c>
      <c r="H430" s="100">
        <f>H436</f>
        <v>0</v>
      </c>
      <c r="I430" s="100">
        <f>I436</f>
        <v>0</v>
      </c>
      <c r="J430" s="11"/>
      <c r="K430" s="11"/>
      <c r="L430" s="11"/>
      <c r="M430" s="11"/>
      <c r="N430" s="11"/>
      <c r="O430" s="11"/>
      <c r="P430" s="1"/>
      <c r="Q430" s="1"/>
      <c r="R430" s="1"/>
      <c r="S430" s="1"/>
      <c r="T430" s="1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</row>
    <row r="431" spans="1:35" s="5" customFormat="1" ht="19.5" customHeight="1" x14ac:dyDescent="0.3">
      <c r="A431" s="71" t="s">
        <v>418</v>
      </c>
      <c r="B431" s="42" t="s">
        <v>36</v>
      </c>
      <c r="C431" s="43" t="s">
        <v>22</v>
      </c>
      <c r="D431" s="43" t="s">
        <v>11</v>
      </c>
      <c r="E431" s="43"/>
      <c r="F431" s="42"/>
      <c r="G431" s="100">
        <f t="shared" ref="G431:I432" si="36">G432</f>
        <v>390</v>
      </c>
      <c r="H431" s="100">
        <f t="shared" si="36"/>
        <v>0</v>
      </c>
      <c r="I431" s="100">
        <f t="shared" si="36"/>
        <v>0</v>
      </c>
      <c r="J431" s="11"/>
      <c r="K431" s="11"/>
      <c r="L431" s="11"/>
      <c r="M431" s="11"/>
      <c r="N431" s="11"/>
      <c r="O431" s="11"/>
      <c r="P431" s="1"/>
      <c r="Q431" s="1"/>
      <c r="R431" s="1"/>
      <c r="S431" s="1"/>
      <c r="T431" s="1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</row>
    <row r="432" spans="1:35" s="5" customFormat="1" ht="36.75" customHeight="1" x14ac:dyDescent="0.3">
      <c r="A432" s="38" t="s">
        <v>177</v>
      </c>
      <c r="B432" s="39" t="s">
        <v>36</v>
      </c>
      <c r="C432" s="26" t="s">
        <v>22</v>
      </c>
      <c r="D432" s="26" t="s">
        <v>11</v>
      </c>
      <c r="E432" s="26" t="s">
        <v>122</v>
      </c>
      <c r="F432" s="39"/>
      <c r="G432" s="101">
        <f t="shared" si="36"/>
        <v>390</v>
      </c>
      <c r="H432" s="101">
        <f t="shared" si="36"/>
        <v>0</v>
      </c>
      <c r="I432" s="101">
        <f t="shared" si="36"/>
        <v>0</v>
      </c>
      <c r="J432" s="11"/>
      <c r="K432" s="11"/>
      <c r="L432" s="11"/>
      <c r="M432" s="11"/>
      <c r="N432" s="11"/>
      <c r="O432" s="11"/>
      <c r="P432" s="1"/>
      <c r="Q432" s="1"/>
      <c r="R432" s="1"/>
      <c r="S432" s="1"/>
      <c r="T432" s="1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</row>
    <row r="433" spans="1:35" s="5" customFormat="1" ht="35.25" customHeight="1" x14ac:dyDescent="0.3">
      <c r="A433" s="48" t="s">
        <v>147</v>
      </c>
      <c r="B433" s="39" t="s">
        <v>36</v>
      </c>
      <c r="C433" s="26" t="s">
        <v>22</v>
      </c>
      <c r="D433" s="26" t="s">
        <v>11</v>
      </c>
      <c r="E433" s="26" t="s">
        <v>123</v>
      </c>
      <c r="F433" s="39"/>
      <c r="G433" s="101">
        <v>390</v>
      </c>
      <c r="H433" s="101">
        <v>0</v>
      </c>
      <c r="I433" s="101">
        <v>0</v>
      </c>
      <c r="J433" s="11"/>
      <c r="K433" s="11"/>
      <c r="L433" s="11"/>
      <c r="M433" s="11"/>
      <c r="N433" s="11"/>
      <c r="O433" s="11"/>
      <c r="P433" s="1"/>
      <c r="Q433" s="1"/>
      <c r="R433" s="1"/>
      <c r="S433" s="1"/>
      <c r="T433" s="1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</row>
    <row r="434" spans="1:35" s="5" customFormat="1" ht="33" customHeight="1" x14ac:dyDescent="0.3">
      <c r="A434" s="38" t="s">
        <v>417</v>
      </c>
      <c r="B434" s="39" t="s">
        <v>36</v>
      </c>
      <c r="C434" s="26" t="s">
        <v>22</v>
      </c>
      <c r="D434" s="26" t="s">
        <v>11</v>
      </c>
      <c r="E434" s="26" t="s">
        <v>416</v>
      </c>
      <c r="F434" s="39"/>
      <c r="G434" s="101">
        <f>G435</f>
        <v>390</v>
      </c>
      <c r="H434" s="101">
        <v>0</v>
      </c>
      <c r="I434" s="101">
        <v>0</v>
      </c>
      <c r="J434" s="11"/>
      <c r="K434" s="11"/>
      <c r="L434" s="11"/>
      <c r="M434" s="11"/>
      <c r="N434" s="11"/>
      <c r="O434" s="11"/>
      <c r="P434" s="1"/>
      <c r="Q434" s="1"/>
      <c r="R434" s="1"/>
      <c r="S434" s="1"/>
      <c r="T434" s="1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</row>
    <row r="435" spans="1:35" s="5" customFormat="1" ht="19.5" customHeight="1" x14ac:dyDescent="0.3">
      <c r="A435" s="38" t="s">
        <v>375</v>
      </c>
      <c r="B435" s="39" t="s">
        <v>36</v>
      </c>
      <c r="C435" s="26" t="s">
        <v>22</v>
      </c>
      <c r="D435" s="26" t="s">
        <v>11</v>
      </c>
      <c r="E435" s="26" t="s">
        <v>416</v>
      </c>
      <c r="F435" s="39" t="s">
        <v>374</v>
      </c>
      <c r="G435" s="101">
        <v>390</v>
      </c>
      <c r="H435" s="101">
        <v>0</v>
      </c>
      <c r="I435" s="101">
        <v>0</v>
      </c>
      <c r="J435" s="11"/>
      <c r="K435" s="11"/>
      <c r="L435" s="11"/>
      <c r="M435" s="11"/>
      <c r="N435" s="11"/>
      <c r="O435" s="11"/>
      <c r="P435" s="1"/>
      <c r="Q435" s="1"/>
      <c r="R435" s="1"/>
      <c r="S435" s="1"/>
      <c r="T435" s="1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</row>
    <row r="436" spans="1:35" s="5" customFormat="1" ht="19.5" customHeight="1" x14ac:dyDescent="0.3">
      <c r="A436" s="71" t="s">
        <v>364</v>
      </c>
      <c r="B436" s="42" t="s">
        <v>36</v>
      </c>
      <c r="C436" s="43" t="s">
        <v>22</v>
      </c>
      <c r="D436" s="43" t="s">
        <v>22</v>
      </c>
      <c r="E436" s="43"/>
      <c r="F436" s="42"/>
      <c r="G436" s="100">
        <f t="shared" ref="G436:I437" si="37">G437</f>
        <v>1109</v>
      </c>
      <c r="H436" s="100">
        <f t="shared" si="37"/>
        <v>0</v>
      </c>
      <c r="I436" s="100">
        <f t="shared" si="37"/>
        <v>0</v>
      </c>
      <c r="J436" s="11"/>
      <c r="K436" s="11"/>
      <c r="L436" s="11"/>
      <c r="M436" s="11"/>
      <c r="N436" s="11"/>
      <c r="O436" s="11"/>
      <c r="P436" s="1"/>
      <c r="Q436" s="1"/>
      <c r="R436" s="1"/>
      <c r="S436" s="1"/>
      <c r="T436" s="1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</row>
    <row r="437" spans="1:35" s="5" customFormat="1" ht="27" customHeight="1" x14ac:dyDescent="0.3">
      <c r="A437" s="38" t="s">
        <v>177</v>
      </c>
      <c r="B437" s="39" t="s">
        <v>36</v>
      </c>
      <c r="C437" s="26" t="s">
        <v>22</v>
      </c>
      <c r="D437" s="26" t="s">
        <v>22</v>
      </c>
      <c r="E437" s="26" t="s">
        <v>122</v>
      </c>
      <c r="F437" s="39"/>
      <c r="G437" s="101">
        <f t="shared" si="37"/>
        <v>1109</v>
      </c>
      <c r="H437" s="101">
        <f t="shared" si="37"/>
        <v>0</v>
      </c>
      <c r="I437" s="101">
        <f t="shared" si="37"/>
        <v>0</v>
      </c>
      <c r="J437" s="11"/>
      <c r="K437" s="11"/>
      <c r="L437" s="11"/>
      <c r="M437" s="11"/>
      <c r="N437" s="11"/>
      <c r="O437" s="11"/>
      <c r="P437" s="1"/>
      <c r="Q437" s="1"/>
      <c r="R437" s="1"/>
      <c r="S437" s="1"/>
      <c r="T437" s="1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</row>
    <row r="438" spans="1:35" s="5" customFormat="1" ht="35.25" customHeight="1" x14ac:dyDescent="0.3">
      <c r="A438" s="48" t="s">
        <v>147</v>
      </c>
      <c r="B438" s="39" t="s">
        <v>36</v>
      </c>
      <c r="C438" s="26" t="s">
        <v>22</v>
      </c>
      <c r="D438" s="26" t="s">
        <v>22</v>
      </c>
      <c r="E438" s="26" t="s">
        <v>123</v>
      </c>
      <c r="F438" s="39"/>
      <c r="G438" s="101">
        <f>G440</f>
        <v>1109</v>
      </c>
      <c r="H438" s="101">
        <f>H440</f>
        <v>0</v>
      </c>
      <c r="I438" s="101">
        <f>I440</f>
        <v>0</v>
      </c>
      <c r="J438" s="11"/>
      <c r="K438" s="11"/>
      <c r="L438" s="11"/>
      <c r="M438" s="11"/>
      <c r="N438" s="11"/>
      <c r="O438" s="11"/>
      <c r="P438" s="1"/>
      <c r="Q438" s="1"/>
      <c r="R438" s="1"/>
      <c r="S438" s="1"/>
      <c r="T438" s="1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</row>
    <row r="439" spans="1:35" s="5" customFormat="1" ht="50.25" customHeight="1" x14ac:dyDescent="0.3">
      <c r="A439" s="48" t="s">
        <v>377</v>
      </c>
      <c r="B439" s="39" t="s">
        <v>36</v>
      </c>
      <c r="C439" s="26" t="s">
        <v>22</v>
      </c>
      <c r="D439" s="26" t="s">
        <v>22</v>
      </c>
      <c r="E439" s="26" t="s">
        <v>373</v>
      </c>
      <c r="F439" s="39"/>
      <c r="G439" s="101">
        <f>G440</f>
        <v>1109</v>
      </c>
      <c r="H439" s="101">
        <v>0</v>
      </c>
      <c r="I439" s="101">
        <v>0</v>
      </c>
      <c r="J439" s="11"/>
      <c r="K439" s="11"/>
      <c r="L439" s="11"/>
      <c r="M439" s="11"/>
      <c r="N439" s="11"/>
      <c r="O439" s="11"/>
      <c r="P439" s="1"/>
      <c r="Q439" s="1"/>
      <c r="R439" s="1"/>
      <c r="S439" s="1"/>
      <c r="T439" s="1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</row>
    <row r="440" spans="1:35" s="5" customFormat="1" ht="19.5" customHeight="1" x14ac:dyDescent="0.3">
      <c r="A440" s="38" t="s">
        <v>375</v>
      </c>
      <c r="B440" s="39" t="s">
        <v>36</v>
      </c>
      <c r="C440" s="26" t="s">
        <v>22</v>
      </c>
      <c r="D440" s="26" t="s">
        <v>22</v>
      </c>
      <c r="E440" s="26" t="s">
        <v>373</v>
      </c>
      <c r="F440" s="39" t="s">
        <v>374</v>
      </c>
      <c r="G440" s="101">
        <v>1109</v>
      </c>
      <c r="H440" s="101">
        <v>0</v>
      </c>
      <c r="I440" s="101">
        <v>0</v>
      </c>
      <c r="J440" s="11"/>
      <c r="K440" s="11"/>
      <c r="L440" s="11"/>
      <c r="M440" s="11"/>
      <c r="N440" s="11"/>
      <c r="O440" s="11"/>
      <c r="P440" s="1"/>
      <c r="Q440" s="1"/>
      <c r="R440" s="1"/>
      <c r="S440" s="1"/>
      <c r="T440" s="1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</row>
    <row r="441" spans="1:35" s="5" customFormat="1" ht="21.75" customHeight="1" x14ac:dyDescent="0.3">
      <c r="A441" s="44" t="s">
        <v>24</v>
      </c>
      <c r="B441" s="42" t="s">
        <v>36</v>
      </c>
      <c r="C441" s="43" t="s">
        <v>17</v>
      </c>
      <c r="D441" s="43"/>
      <c r="E441" s="43"/>
      <c r="F441" s="42"/>
      <c r="G441" s="100">
        <f t="shared" ref="G441:I444" si="38">G442</f>
        <v>9</v>
      </c>
      <c r="H441" s="100">
        <f t="shared" si="38"/>
        <v>0</v>
      </c>
      <c r="I441" s="100">
        <f t="shared" si="38"/>
        <v>0</v>
      </c>
      <c r="J441" s="11"/>
      <c r="K441" s="11"/>
      <c r="L441" s="11"/>
      <c r="M441" s="11"/>
      <c r="N441" s="11"/>
      <c r="O441" s="11"/>
      <c r="P441" s="1"/>
      <c r="Q441" s="1"/>
      <c r="R441" s="1"/>
      <c r="S441" s="1"/>
      <c r="T441" s="1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</row>
    <row r="442" spans="1:35" s="5" customFormat="1" ht="19.5" customHeight="1" x14ac:dyDescent="0.3">
      <c r="A442" s="44" t="s">
        <v>26</v>
      </c>
      <c r="B442" s="42" t="s">
        <v>36</v>
      </c>
      <c r="C442" s="43" t="s">
        <v>17</v>
      </c>
      <c r="D442" s="43" t="s">
        <v>18</v>
      </c>
      <c r="E442" s="43"/>
      <c r="F442" s="42"/>
      <c r="G442" s="100">
        <f t="shared" si="38"/>
        <v>9</v>
      </c>
      <c r="H442" s="100">
        <f t="shared" si="38"/>
        <v>0</v>
      </c>
      <c r="I442" s="100">
        <f t="shared" si="38"/>
        <v>0</v>
      </c>
      <c r="J442" s="11"/>
      <c r="K442" s="11"/>
      <c r="L442" s="11"/>
      <c r="M442" s="11"/>
      <c r="N442" s="11"/>
      <c r="O442" s="11"/>
      <c r="P442" s="1"/>
      <c r="Q442" s="1"/>
      <c r="R442" s="1"/>
      <c r="S442" s="1"/>
      <c r="T442" s="1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</row>
    <row r="443" spans="1:35" s="5" customFormat="1" ht="25.5" customHeight="1" x14ac:dyDescent="0.3">
      <c r="A443" s="83" t="s">
        <v>146</v>
      </c>
      <c r="B443" s="39" t="s">
        <v>36</v>
      </c>
      <c r="C443" s="26" t="s">
        <v>17</v>
      </c>
      <c r="D443" s="26" t="s">
        <v>18</v>
      </c>
      <c r="E443" s="26" t="s">
        <v>124</v>
      </c>
      <c r="F443" s="39"/>
      <c r="G443" s="101">
        <f t="shared" si="38"/>
        <v>9</v>
      </c>
      <c r="H443" s="101">
        <f t="shared" si="38"/>
        <v>0</v>
      </c>
      <c r="I443" s="101">
        <f t="shared" si="38"/>
        <v>0</v>
      </c>
      <c r="J443" s="11"/>
      <c r="K443" s="11"/>
      <c r="L443" s="11"/>
      <c r="M443" s="11"/>
      <c r="N443" s="11"/>
      <c r="O443" s="11"/>
      <c r="P443" s="1"/>
      <c r="Q443" s="1"/>
      <c r="R443" s="1"/>
      <c r="S443" s="1"/>
      <c r="T443" s="1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</row>
    <row r="444" spans="1:35" s="5" customFormat="1" ht="59.25" customHeight="1" x14ac:dyDescent="0.3">
      <c r="A444" s="83" t="s">
        <v>412</v>
      </c>
      <c r="B444" s="39" t="s">
        <v>36</v>
      </c>
      <c r="C444" s="26" t="s">
        <v>17</v>
      </c>
      <c r="D444" s="26" t="s">
        <v>18</v>
      </c>
      <c r="E444" s="26" t="s">
        <v>411</v>
      </c>
      <c r="F444" s="39"/>
      <c r="G444" s="101">
        <f t="shared" si="38"/>
        <v>9</v>
      </c>
      <c r="H444" s="101">
        <f t="shared" si="38"/>
        <v>0</v>
      </c>
      <c r="I444" s="101">
        <f t="shared" si="38"/>
        <v>0</v>
      </c>
      <c r="J444" s="11"/>
      <c r="K444" s="11"/>
      <c r="L444" s="11"/>
      <c r="M444" s="11"/>
      <c r="N444" s="11"/>
      <c r="O444" s="11"/>
      <c r="P444" s="1"/>
      <c r="Q444" s="1"/>
      <c r="R444" s="1"/>
      <c r="S444" s="1"/>
      <c r="T444" s="1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</row>
    <row r="445" spans="1:35" s="5" customFormat="1" ht="33" customHeight="1" x14ac:dyDescent="0.3">
      <c r="A445" s="36" t="s">
        <v>54</v>
      </c>
      <c r="B445" s="39" t="s">
        <v>36</v>
      </c>
      <c r="C445" s="26" t="s">
        <v>17</v>
      </c>
      <c r="D445" s="26" t="s">
        <v>18</v>
      </c>
      <c r="E445" s="26" t="s">
        <v>411</v>
      </c>
      <c r="F445" s="39" t="s">
        <v>53</v>
      </c>
      <c r="G445" s="101">
        <v>9</v>
      </c>
      <c r="H445" s="101">
        <v>0</v>
      </c>
      <c r="I445" s="101">
        <v>0</v>
      </c>
      <c r="J445" s="11"/>
      <c r="K445" s="11"/>
      <c r="L445" s="11"/>
      <c r="M445" s="11"/>
      <c r="N445" s="11"/>
      <c r="O445" s="11"/>
      <c r="P445" s="1"/>
      <c r="Q445" s="1"/>
      <c r="R445" s="1"/>
      <c r="S445" s="1"/>
      <c r="T445" s="1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</row>
    <row r="446" spans="1:35" s="5" customFormat="1" ht="16.5" customHeight="1" x14ac:dyDescent="0.3">
      <c r="A446" s="36"/>
      <c r="B446" s="39"/>
      <c r="C446" s="26"/>
      <c r="D446" s="26"/>
      <c r="E446" s="26"/>
      <c r="F446" s="39"/>
      <c r="G446" s="101"/>
      <c r="H446" s="101"/>
      <c r="I446" s="101"/>
      <c r="J446" s="11"/>
      <c r="K446" s="11"/>
      <c r="L446" s="11"/>
      <c r="M446" s="11"/>
      <c r="N446" s="11"/>
      <c r="O446" s="11"/>
      <c r="P446" s="1"/>
      <c r="Q446" s="1"/>
      <c r="R446" s="1"/>
      <c r="S446" s="1"/>
      <c r="T446" s="1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</row>
    <row r="447" spans="1:35" s="5" customFormat="1" ht="16.5" customHeight="1" x14ac:dyDescent="0.3">
      <c r="A447" s="72" t="s">
        <v>303</v>
      </c>
      <c r="B447" s="42" t="s">
        <v>36</v>
      </c>
      <c r="C447" s="43" t="s">
        <v>38</v>
      </c>
      <c r="D447" s="43"/>
      <c r="E447" s="43"/>
      <c r="F447" s="42"/>
      <c r="G447" s="100">
        <f>G448</f>
        <v>5.3</v>
      </c>
      <c r="H447" s="100">
        <f>H448</f>
        <v>5.2</v>
      </c>
      <c r="I447" s="100">
        <f>I448</f>
        <v>4.3</v>
      </c>
      <c r="J447" s="11"/>
      <c r="K447" s="11"/>
      <c r="L447" s="11"/>
      <c r="M447" s="11"/>
      <c r="N447" s="11"/>
      <c r="O447" s="11"/>
      <c r="P447" s="1"/>
      <c r="Q447" s="1"/>
      <c r="R447" s="1"/>
      <c r="S447" s="1"/>
      <c r="T447" s="1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</row>
    <row r="448" spans="1:35" s="5" customFormat="1" ht="18" customHeight="1" x14ac:dyDescent="0.3">
      <c r="A448" s="59" t="s">
        <v>304</v>
      </c>
      <c r="B448" s="68">
        <v>792</v>
      </c>
      <c r="C448" s="43" t="s">
        <v>38</v>
      </c>
      <c r="D448" s="43" t="s">
        <v>7</v>
      </c>
      <c r="E448" s="58"/>
      <c r="F448" s="68"/>
      <c r="G448" s="100">
        <f>G450</f>
        <v>5.3</v>
      </c>
      <c r="H448" s="100">
        <f>H450</f>
        <v>5.2</v>
      </c>
      <c r="I448" s="100">
        <f>I450</f>
        <v>4.3</v>
      </c>
      <c r="J448" s="11"/>
      <c r="K448" s="11"/>
      <c r="L448" s="11"/>
      <c r="M448" s="11"/>
      <c r="N448" s="11"/>
      <c r="O448" s="11"/>
      <c r="P448" s="1"/>
      <c r="Q448" s="1"/>
      <c r="R448" s="1"/>
      <c r="S448" s="1"/>
      <c r="T448" s="1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</row>
    <row r="449" spans="1:35" s="5" customFormat="1" ht="30.75" customHeight="1" x14ac:dyDescent="0.3">
      <c r="A449" s="38" t="s">
        <v>177</v>
      </c>
      <c r="B449" s="26" t="s">
        <v>36</v>
      </c>
      <c r="C449" s="26" t="s">
        <v>38</v>
      </c>
      <c r="D449" s="26" t="s">
        <v>7</v>
      </c>
      <c r="E449" s="26" t="s">
        <v>122</v>
      </c>
      <c r="F449" s="26"/>
      <c r="G449" s="104">
        <f t="shared" ref="G449:I451" si="39">G450</f>
        <v>5.3</v>
      </c>
      <c r="H449" s="104">
        <f t="shared" si="39"/>
        <v>5.2</v>
      </c>
      <c r="I449" s="104">
        <f t="shared" si="39"/>
        <v>4.3</v>
      </c>
      <c r="J449" s="11"/>
      <c r="K449" s="11"/>
      <c r="L449" s="11"/>
      <c r="M449" s="11"/>
      <c r="N449" s="11"/>
      <c r="O449" s="11"/>
      <c r="P449" s="1"/>
      <c r="Q449" s="1"/>
      <c r="R449" s="1"/>
      <c r="S449" s="1"/>
      <c r="T449" s="1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</row>
    <row r="450" spans="1:35" s="5" customFormat="1" ht="29.25" customHeight="1" x14ac:dyDescent="0.3">
      <c r="A450" s="65" t="s">
        <v>101</v>
      </c>
      <c r="B450" s="39" t="s">
        <v>36</v>
      </c>
      <c r="C450" s="26" t="s">
        <v>38</v>
      </c>
      <c r="D450" s="26" t="s">
        <v>7</v>
      </c>
      <c r="E450" s="26" t="s">
        <v>121</v>
      </c>
      <c r="F450" s="39"/>
      <c r="G450" s="101">
        <f t="shared" si="39"/>
        <v>5.3</v>
      </c>
      <c r="H450" s="101">
        <f t="shared" si="39"/>
        <v>5.2</v>
      </c>
      <c r="I450" s="101">
        <f t="shared" si="39"/>
        <v>4.3</v>
      </c>
      <c r="J450" s="10"/>
      <c r="K450" s="11"/>
      <c r="L450" s="11"/>
      <c r="M450" s="11"/>
      <c r="N450" s="11"/>
      <c r="O450" s="11"/>
      <c r="P450" s="1"/>
      <c r="Q450" s="1"/>
      <c r="R450" s="1"/>
      <c r="S450" s="1"/>
      <c r="T450" s="1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</row>
    <row r="451" spans="1:35" s="5" customFormat="1" ht="14.4" customHeight="1" x14ac:dyDescent="0.3">
      <c r="A451" s="89" t="s">
        <v>14</v>
      </c>
      <c r="B451" s="63">
        <v>792</v>
      </c>
      <c r="C451" s="26" t="s">
        <v>38</v>
      </c>
      <c r="D451" s="26" t="s">
        <v>7</v>
      </c>
      <c r="E451" s="58" t="s">
        <v>273</v>
      </c>
      <c r="F451" s="63"/>
      <c r="G451" s="101">
        <f t="shared" si="39"/>
        <v>5.3</v>
      </c>
      <c r="H451" s="101">
        <f t="shared" si="39"/>
        <v>5.2</v>
      </c>
      <c r="I451" s="101">
        <f t="shared" si="39"/>
        <v>4.3</v>
      </c>
      <c r="J451" s="10"/>
      <c r="K451" s="11"/>
      <c r="L451" s="11"/>
      <c r="M451" s="11"/>
      <c r="N451" s="11"/>
      <c r="O451" s="11"/>
      <c r="P451" s="1"/>
      <c r="Q451" s="1"/>
      <c r="R451" s="1"/>
      <c r="S451" s="1"/>
      <c r="T451" s="1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</row>
    <row r="452" spans="1:35" s="5" customFormat="1" ht="18.75" customHeight="1" x14ac:dyDescent="0.3">
      <c r="A452" s="48" t="s">
        <v>106</v>
      </c>
      <c r="B452" s="63">
        <v>792</v>
      </c>
      <c r="C452" s="26" t="s">
        <v>38</v>
      </c>
      <c r="D452" s="26" t="s">
        <v>7</v>
      </c>
      <c r="E452" s="58" t="s">
        <v>273</v>
      </c>
      <c r="F452" s="63" t="s">
        <v>105</v>
      </c>
      <c r="G452" s="101">
        <v>5.3</v>
      </c>
      <c r="H452" s="101">
        <v>5.2</v>
      </c>
      <c r="I452" s="101">
        <v>4.3</v>
      </c>
      <c r="J452" s="10"/>
      <c r="K452" s="11"/>
      <c r="L452" s="11"/>
      <c r="M452" s="11"/>
      <c r="N452" s="11"/>
      <c r="O452" s="11"/>
      <c r="P452" s="1"/>
      <c r="Q452" s="1"/>
      <c r="R452" s="1"/>
      <c r="S452" s="1"/>
      <c r="T452" s="1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</row>
    <row r="453" spans="1:35" s="5" customFormat="1" ht="27" customHeight="1" x14ac:dyDescent="0.3">
      <c r="A453" s="44" t="s">
        <v>201</v>
      </c>
      <c r="B453" s="43" t="s">
        <v>36</v>
      </c>
      <c r="C453" s="43" t="s">
        <v>16</v>
      </c>
      <c r="D453" s="26"/>
      <c r="E453" s="26"/>
      <c r="F453" s="43"/>
      <c r="G453" s="99">
        <f t="shared" ref="G453:I455" si="40">G454</f>
        <v>15195.6</v>
      </c>
      <c r="H453" s="99">
        <f t="shared" si="40"/>
        <v>12037.8</v>
      </c>
      <c r="I453" s="99">
        <f t="shared" si="40"/>
        <v>11943.2</v>
      </c>
      <c r="J453" s="11"/>
      <c r="K453" s="11"/>
      <c r="L453" s="11"/>
      <c r="M453" s="11"/>
      <c r="N453" s="11"/>
      <c r="O453" s="11"/>
      <c r="P453" s="1"/>
      <c r="Q453" s="1"/>
      <c r="R453" s="1"/>
      <c r="S453" s="1"/>
      <c r="T453" s="1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</row>
    <row r="454" spans="1:35" s="5" customFormat="1" ht="29.25" customHeight="1" x14ac:dyDescent="0.3">
      <c r="A454" s="90" t="s">
        <v>202</v>
      </c>
      <c r="B454" s="43" t="s">
        <v>36</v>
      </c>
      <c r="C454" s="43" t="s">
        <v>16</v>
      </c>
      <c r="D454" s="43" t="s">
        <v>7</v>
      </c>
      <c r="E454" s="26"/>
      <c r="F454" s="43"/>
      <c r="G454" s="99">
        <f t="shared" si="40"/>
        <v>15195.6</v>
      </c>
      <c r="H454" s="99">
        <f t="shared" si="40"/>
        <v>12037.8</v>
      </c>
      <c r="I454" s="99">
        <f t="shared" si="40"/>
        <v>11943.2</v>
      </c>
      <c r="J454" s="11"/>
      <c r="K454" s="11"/>
      <c r="L454" s="11"/>
      <c r="M454" s="11"/>
      <c r="N454" s="11"/>
      <c r="O454" s="11"/>
      <c r="P454" s="1"/>
      <c r="Q454" s="1"/>
      <c r="R454" s="1"/>
      <c r="S454" s="1"/>
      <c r="T454" s="1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</row>
    <row r="455" spans="1:35" s="5" customFormat="1" ht="27" customHeight="1" x14ac:dyDescent="0.3">
      <c r="A455" s="38" t="s">
        <v>177</v>
      </c>
      <c r="B455" s="26" t="s">
        <v>36</v>
      </c>
      <c r="C455" s="26" t="s">
        <v>16</v>
      </c>
      <c r="D455" s="26" t="s">
        <v>7</v>
      </c>
      <c r="E455" s="26" t="s">
        <v>122</v>
      </c>
      <c r="F455" s="26"/>
      <c r="G455" s="104">
        <f t="shared" si="40"/>
        <v>15195.6</v>
      </c>
      <c r="H455" s="104">
        <f t="shared" si="40"/>
        <v>12037.8</v>
      </c>
      <c r="I455" s="104">
        <f t="shared" si="40"/>
        <v>11943.2</v>
      </c>
      <c r="J455" s="11"/>
      <c r="K455" s="11"/>
      <c r="L455" s="11"/>
      <c r="M455" s="11"/>
      <c r="N455" s="11"/>
      <c r="O455" s="11"/>
      <c r="P455" s="1"/>
      <c r="Q455" s="1"/>
      <c r="R455" s="1"/>
      <c r="S455" s="1"/>
      <c r="T455" s="1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</row>
    <row r="456" spans="1:35" s="5" customFormat="1" ht="30" customHeight="1" x14ac:dyDescent="0.3">
      <c r="A456" s="48" t="s">
        <v>147</v>
      </c>
      <c r="B456" s="26" t="s">
        <v>36</v>
      </c>
      <c r="C456" s="26" t="s">
        <v>16</v>
      </c>
      <c r="D456" s="26" t="s">
        <v>7</v>
      </c>
      <c r="E456" s="26" t="s">
        <v>123</v>
      </c>
      <c r="F456" s="26"/>
      <c r="G456" s="104">
        <f t="shared" ref="G456:I457" si="41">G457</f>
        <v>15195.6</v>
      </c>
      <c r="H456" s="104">
        <f t="shared" si="41"/>
        <v>12037.8</v>
      </c>
      <c r="I456" s="104">
        <f t="shared" si="41"/>
        <v>11943.2</v>
      </c>
      <c r="J456" s="11"/>
      <c r="K456" s="11"/>
      <c r="L456" s="11"/>
      <c r="M456" s="11"/>
      <c r="N456" s="11"/>
      <c r="O456" s="11"/>
      <c r="P456" s="1"/>
      <c r="Q456" s="1"/>
      <c r="R456" s="1"/>
      <c r="S456" s="1"/>
      <c r="T456" s="1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</row>
    <row r="457" spans="1:35" s="5" customFormat="1" ht="16.5" customHeight="1" x14ac:dyDescent="0.3">
      <c r="A457" s="48" t="s">
        <v>197</v>
      </c>
      <c r="B457" s="26" t="s">
        <v>36</v>
      </c>
      <c r="C457" s="26" t="s">
        <v>16</v>
      </c>
      <c r="D457" s="26" t="s">
        <v>7</v>
      </c>
      <c r="E457" s="26" t="s">
        <v>274</v>
      </c>
      <c r="F457" s="26"/>
      <c r="G457" s="104">
        <f t="shared" si="41"/>
        <v>15195.6</v>
      </c>
      <c r="H457" s="104">
        <f t="shared" si="41"/>
        <v>12037.8</v>
      </c>
      <c r="I457" s="104">
        <f t="shared" si="41"/>
        <v>11943.2</v>
      </c>
      <c r="J457" s="11"/>
      <c r="K457" s="11"/>
      <c r="L457" s="11"/>
      <c r="M457" s="11"/>
      <c r="N457" s="11"/>
      <c r="O457" s="11"/>
      <c r="P457" s="1"/>
      <c r="Q457" s="1"/>
      <c r="R457" s="1"/>
      <c r="S457" s="1"/>
      <c r="T457" s="1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</row>
    <row r="458" spans="1:35" s="5" customFormat="1" ht="16.5" customHeight="1" x14ac:dyDescent="0.3">
      <c r="A458" s="48" t="s">
        <v>95</v>
      </c>
      <c r="B458" s="26" t="s">
        <v>36</v>
      </c>
      <c r="C458" s="26" t="s">
        <v>16</v>
      </c>
      <c r="D458" s="26" t="s">
        <v>7</v>
      </c>
      <c r="E458" s="26" t="s">
        <v>274</v>
      </c>
      <c r="F458" s="26" t="s">
        <v>94</v>
      </c>
      <c r="G458" s="104">
        <v>15195.6</v>
      </c>
      <c r="H458" s="104">
        <v>12037.8</v>
      </c>
      <c r="I458" s="104">
        <v>11943.2</v>
      </c>
      <c r="J458" s="11"/>
      <c r="K458" s="11"/>
      <c r="L458" s="11"/>
      <c r="M458" s="11"/>
      <c r="N458" s="11"/>
      <c r="O458" s="11"/>
      <c r="P458" s="1"/>
      <c r="Q458" s="1"/>
      <c r="R458" s="1"/>
      <c r="S458" s="1"/>
      <c r="T458" s="1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</row>
    <row r="459" spans="1:35" ht="12.75" customHeight="1" x14ac:dyDescent="0.3">
      <c r="A459" s="65"/>
      <c r="B459" s="26"/>
      <c r="C459" s="26"/>
      <c r="D459" s="26"/>
      <c r="E459" s="26"/>
      <c r="F459" s="26"/>
      <c r="G459" s="104"/>
      <c r="H459" s="104"/>
      <c r="I459" s="104"/>
      <c r="J459" s="12"/>
      <c r="K459" s="12"/>
      <c r="L459" s="12"/>
      <c r="M459" s="12"/>
      <c r="N459" s="12"/>
      <c r="O459" s="12"/>
      <c r="P459" s="2"/>
      <c r="Q459" s="2"/>
      <c r="R459" s="2"/>
      <c r="S459" s="2"/>
      <c r="T459" s="2"/>
    </row>
    <row r="460" spans="1:35" ht="14.4" customHeight="1" x14ac:dyDescent="0.3">
      <c r="A460" s="85" t="s">
        <v>37</v>
      </c>
      <c r="B460" s="26"/>
      <c r="C460" s="26"/>
      <c r="D460" s="26"/>
      <c r="E460" s="104"/>
      <c r="F460" s="104"/>
      <c r="G460" s="99">
        <f>G11+G378+G397</f>
        <v>317576.90000000002</v>
      </c>
      <c r="H460" s="99">
        <f>H11+H378+H397</f>
        <v>268955.90000000002</v>
      </c>
      <c r="I460" s="99">
        <f>I11+I378+I397</f>
        <v>249998.42</v>
      </c>
      <c r="J460" s="92"/>
      <c r="K460" s="12"/>
      <c r="L460" s="12"/>
      <c r="M460" s="12"/>
      <c r="N460" s="12"/>
      <c r="O460" s="12"/>
      <c r="P460" s="2"/>
      <c r="Q460" s="2"/>
      <c r="R460" s="2"/>
      <c r="S460" s="2"/>
      <c r="T460" s="2"/>
    </row>
    <row r="461" spans="1:35" ht="14.4" customHeight="1" x14ac:dyDescent="0.3">
      <c r="A461" s="107"/>
      <c r="B461" s="26"/>
      <c r="C461" s="26"/>
      <c r="D461" s="26"/>
      <c r="E461" s="104"/>
      <c r="F461" s="104"/>
      <c r="G461" s="99"/>
      <c r="H461" s="99"/>
      <c r="I461" s="99"/>
      <c r="J461" s="12"/>
      <c r="K461" s="12"/>
      <c r="L461" s="12"/>
      <c r="M461" s="12"/>
      <c r="N461" s="12"/>
      <c r="O461" s="12"/>
      <c r="P461" s="2"/>
      <c r="Q461" s="2"/>
      <c r="R461" s="2"/>
      <c r="S461" s="2"/>
      <c r="T461" s="2"/>
    </row>
    <row r="462" spans="1:35" ht="17.25" customHeight="1" x14ac:dyDescent="0.3">
      <c r="A462" s="107"/>
      <c r="B462" s="108"/>
      <c r="C462" s="108"/>
      <c r="D462" s="108"/>
      <c r="E462" s="108"/>
      <c r="F462" s="108"/>
      <c r="G462" s="109"/>
      <c r="H462" s="110"/>
      <c r="I462" s="110"/>
      <c r="J462" s="12"/>
      <c r="K462" s="12"/>
      <c r="L462" s="12"/>
      <c r="M462" s="12"/>
      <c r="N462" s="12"/>
      <c r="O462" s="12"/>
      <c r="P462" s="2"/>
      <c r="Q462" s="2"/>
      <c r="R462" s="2"/>
      <c r="S462" s="2"/>
      <c r="T462" s="2"/>
    </row>
    <row r="463" spans="1:35" ht="14.4" customHeight="1" x14ac:dyDescent="0.3">
      <c r="A463" s="107" t="s">
        <v>50</v>
      </c>
      <c r="B463" s="108"/>
      <c r="C463" s="108"/>
      <c r="D463" s="108"/>
      <c r="E463" s="108"/>
      <c r="F463" s="108"/>
      <c r="G463" s="109">
        <f>G343+G353+G356+G358</f>
        <v>6163.1</v>
      </c>
      <c r="H463" s="109">
        <f>H343+H353+H356+H358</f>
        <v>6386.4</v>
      </c>
      <c r="I463" s="109">
        <f>I343+I353+I356+I358</f>
        <v>6386.4</v>
      </c>
      <c r="J463" s="12"/>
      <c r="K463" s="12"/>
      <c r="L463" s="12"/>
      <c r="M463" s="12"/>
      <c r="N463" s="12"/>
      <c r="O463" s="12"/>
      <c r="P463" s="2"/>
      <c r="Q463" s="2"/>
      <c r="R463" s="2"/>
      <c r="S463" s="2"/>
      <c r="T463" s="2"/>
    </row>
    <row r="464" spans="1:35" ht="26.25" customHeight="1" x14ac:dyDescent="0.3">
      <c r="A464" s="107" t="s">
        <v>145</v>
      </c>
      <c r="B464" s="108"/>
      <c r="C464" s="108"/>
      <c r="D464" s="108"/>
      <c r="E464" s="108"/>
      <c r="F464" s="108"/>
      <c r="G464" s="111">
        <f>G27+G30+G42+G55+G57+G61+G104+G155+G168+G170+G174+G176+G197+G203+G205+G207+G209+G211+G217+G219+G221+G227+G237+G244+G260+G274+G276+G322+G348+G352+G355+G357+G407+G417+G427+G457+G74+G93-47.27+G326+G258+G213+G172+G59+G223+G272</f>
        <v>166424.83000000005</v>
      </c>
      <c r="H464" s="111">
        <f>H27+H30+H42+H55+H57+H61+H104+H155+H168+H170+H174+H176+H197+H203+H205+H207+H209+H211+H217+H219+H221+H227+H237+H244+H260+H274+H276+H322+H348+H352+H355+H357+H407+H417+H427+H457+H74+H93-44.26+H326+H258+H213+H172+H59+H223+H272</f>
        <v>142040.24000000002</v>
      </c>
      <c r="I464" s="111">
        <f>I27+I30+I42+I55+I57+I61+I104+I155+I168+I170+I174+I176+I197+I203+I205+I207+I209+I211+I217+I219+I221+I227+I237+I244+I260+I274+I276+I322+I348+I352+I355+I357+I407+I417+I427+I457+I74+I93-45.5+I326+I258+I213+I172+I59+I223+I272</f>
        <v>120788.32000000002</v>
      </c>
      <c r="J464" s="12"/>
      <c r="K464" s="12"/>
      <c r="L464" s="12"/>
      <c r="M464" s="12"/>
      <c r="N464" s="12"/>
      <c r="O464" s="12"/>
      <c r="P464" s="2"/>
      <c r="Q464" s="2"/>
      <c r="R464" s="2"/>
      <c r="S464" s="2"/>
      <c r="T464" s="2"/>
    </row>
    <row r="465" spans="1:20" ht="18.75" customHeight="1" x14ac:dyDescent="0.3">
      <c r="A465" s="112" t="s">
        <v>330</v>
      </c>
      <c r="B465" s="108"/>
      <c r="C465" s="108"/>
      <c r="D465" s="108"/>
      <c r="E465" s="108"/>
      <c r="F465" s="108"/>
      <c r="G465" s="109">
        <f>G15+G23+G45+G51+G63+G71+G81+G87+G99+G106+G108+G115+G124+G131+G133+G140+G162+G166+G184+G186+G194+G201+G225+G229+G231+G233+G235+G253+G266+G269+G280+G282++G287+G290+G293+G302+G298+G316+G318+G324+G330+G332+G342+G362+G367+G381+G402+G409+G420+G447+G391+47.27</f>
        <v>133156.67000000001</v>
      </c>
      <c r="H465" s="109">
        <f>H15+H23+H45+H51+H63+H71+H81+H87+H99+H106+H108+H115+H124+H131+H133+H140+H162+H166+H184+H186+H194+H201+H225+H229+H231+H233+H235+H253+H266+H269+H280+H282++H287+H290+H293+H302+H298+H316+H318+H324+H330+H332+H342+H362+H367+H381+H402+H409+H420+H447+H391+44.26</f>
        <v>126915.65999999996</v>
      </c>
      <c r="I465" s="109">
        <f>I15+I23+I45+I51+I63+I71+I81+I87+I99+I106+I108+I115+I124+I131+I133+I140+I162+I166+I184+I186+I194+I201+I225+I229+I231+I233+I235+I253+I266+I269+I280+I282++I287+I290+I293+I302+I298+I316+I318+I324+I330+I332+I342+I362+I367+I381+I402+I409+I420+I447+I391+45.5</f>
        <v>129210.09999999998</v>
      </c>
      <c r="J465" s="12"/>
      <c r="K465" s="12"/>
      <c r="L465" s="12"/>
      <c r="M465" s="12"/>
      <c r="N465" s="12"/>
      <c r="O465" s="12"/>
      <c r="P465" s="2"/>
      <c r="Q465" s="2"/>
      <c r="R465" s="2"/>
      <c r="S465" s="2"/>
      <c r="T465" s="2"/>
    </row>
    <row r="466" spans="1:20" ht="14.4" customHeight="1" x14ac:dyDescent="0.3">
      <c r="A466" s="107"/>
      <c r="B466" s="108"/>
      <c r="C466" s="108"/>
      <c r="D466" s="108"/>
      <c r="E466" s="108"/>
      <c r="F466" s="108"/>
      <c r="G466" s="109"/>
      <c r="H466" s="109"/>
      <c r="I466" s="109"/>
      <c r="J466" s="12"/>
      <c r="K466" s="12"/>
      <c r="L466" s="12"/>
      <c r="M466" s="12"/>
      <c r="N466" s="12"/>
      <c r="O466" s="12"/>
      <c r="P466" s="2"/>
      <c r="Q466" s="2"/>
      <c r="R466" s="2"/>
      <c r="S466" s="2"/>
      <c r="T466" s="2"/>
    </row>
    <row r="467" spans="1:20" ht="14.4" customHeight="1" x14ac:dyDescent="0.3">
      <c r="A467" s="107"/>
      <c r="B467" s="108"/>
      <c r="C467" s="108"/>
      <c r="D467" s="108"/>
      <c r="E467" s="108"/>
      <c r="F467" s="108"/>
      <c r="G467" s="113"/>
      <c r="H467" s="110"/>
      <c r="I467" s="110"/>
      <c r="J467" s="12"/>
      <c r="K467" s="12"/>
      <c r="L467" s="12"/>
      <c r="M467" s="12"/>
      <c r="N467" s="12"/>
      <c r="O467" s="12"/>
      <c r="P467" s="2"/>
      <c r="Q467" s="2"/>
      <c r="R467" s="2"/>
      <c r="S467" s="2"/>
      <c r="T467" s="2"/>
    </row>
    <row r="468" spans="1:20" ht="14.4" customHeight="1" x14ac:dyDescent="0.3">
      <c r="A468" s="107"/>
      <c r="B468" s="108"/>
      <c r="C468" s="108"/>
      <c r="D468" s="108"/>
      <c r="E468" s="108"/>
      <c r="F468" s="108"/>
      <c r="G468" s="114">
        <f>G464+G465</f>
        <v>299581.50000000006</v>
      </c>
      <c r="H468" s="114">
        <f>H464+H465</f>
        <v>268955.89999999997</v>
      </c>
      <c r="I468" s="114">
        <f>I464+I465</f>
        <v>249998.41999999998</v>
      </c>
      <c r="J468" s="12"/>
      <c r="K468" s="12"/>
      <c r="L468" s="12"/>
      <c r="M468" s="12"/>
      <c r="N468" s="12"/>
      <c r="O468" s="12"/>
      <c r="P468" s="2"/>
      <c r="Q468" s="2"/>
      <c r="R468" s="2"/>
      <c r="S468" s="2"/>
      <c r="T468" s="2"/>
    </row>
    <row r="469" spans="1:20" ht="14.4" customHeight="1" x14ac:dyDescent="0.3">
      <c r="A469" s="107"/>
      <c r="B469" s="108"/>
      <c r="C469" s="108"/>
      <c r="D469" s="108"/>
      <c r="E469" s="108"/>
      <c r="F469" s="108"/>
      <c r="G469" s="114"/>
      <c r="H469" s="110"/>
      <c r="I469" s="110"/>
      <c r="J469" s="12"/>
      <c r="K469" s="12"/>
      <c r="L469" s="12"/>
      <c r="M469" s="12"/>
      <c r="N469" s="12"/>
      <c r="O469" s="12"/>
      <c r="P469" s="2"/>
      <c r="Q469" s="2"/>
      <c r="R469" s="2"/>
      <c r="S469" s="2"/>
      <c r="T469" s="2"/>
    </row>
    <row r="470" spans="1:20" ht="14.4" customHeight="1" x14ac:dyDescent="0.3">
      <c r="A470" s="107"/>
      <c r="B470" s="108"/>
      <c r="C470" s="108"/>
      <c r="D470" s="108"/>
      <c r="E470" s="108"/>
      <c r="F470" s="108"/>
      <c r="G470" s="114">
        <f>G460-G468</f>
        <v>17995.399999999965</v>
      </c>
      <c r="H470" s="114">
        <f>H460-H468</f>
        <v>0</v>
      </c>
      <c r="I470" s="114">
        <f>I460-I468</f>
        <v>0</v>
      </c>
      <c r="J470" s="12"/>
      <c r="K470" s="12"/>
      <c r="L470" s="12"/>
      <c r="M470" s="12"/>
      <c r="N470" s="12"/>
      <c r="O470" s="12"/>
      <c r="P470" s="2"/>
      <c r="Q470" s="2"/>
      <c r="R470" s="2"/>
      <c r="S470" s="2"/>
      <c r="T470" s="2"/>
    </row>
    <row r="471" spans="1:20" ht="14.4" customHeight="1" x14ac:dyDescent="0.3">
      <c r="A471" s="107"/>
      <c r="B471" s="108"/>
      <c r="C471" s="108"/>
      <c r="D471" s="108"/>
      <c r="E471" s="108"/>
      <c r="F471" s="108"/>
      <c r="G471" s="114"/>
      <c r="H471" s="110"/>
      <c r="I471" s="110"/>
      <c r="J471" s="12"/>
      <c r="K471" s="12"/>
      <c r="L471" s="12"/>
      <c r="M471" s="12"/>
      <c r="N471" s="12"/>
      <c r="O471" s="12"/>
      <c r="P471" s="2"/>
      <c r="Q471" s="2"/>
      <c r="R471" s="2"/>
      <c r="S471" s="2"/>
      <c r="T471" s="2"/>
    </row>
    <row r="472" spans="1:20" ht="14.4" customHeight="1" x14ac:dyDescent="0.3">
      <c r="A472" s="107"/>
      <c r="B472" s="108"/>
      <c r="C472" s="108"/>
      <c r="D472" s="108"/>
      <c r="E472" s="108"/>
      <c r="F472" s="108"/>
      <c r="G472" s="114"/>
      <c r="H472" s="110"/>
      <c r="I472" s="110"/>
      <c r="J472" s="12"/>
      <c r="K472" s="12"/>
      <c r="L472" s="12"/>
      <c r="M472" s="12"/>
      <c r="N472" s="12"/>
      <c r="O472" s="12"/>
      <c r="P472" s="2"/>
      <c r="Q472" s="2"/>
      <c r="R472" s="2"/>
      <c r="S472" s="2"/>
      <c r="T472" s="2"/>
    </row>
    <row r="473" spans="1:20" ht="14.4" customHeight="1" x14ac:dyDescent="0.3">
      <c r="A473" s="107"/>
      <c r="B473" s="108"/>
      <c r="C473" s="108"/>
      <c r="D473" s="108"/>
      <c r="E473" s="108"/>
      <c r="F473" s="108"/>
      <c r="G473" s="114"/>
      <c r="H473" s="110"/>
      <c r="I473" s="110"/>
      <c r="J473" s="12"/>
      <c r="K473" s="12"/>
      <c r="L473" s="12"/>
      <c r="M473" s="12"/>
      <c r="N473" s="12"/>
      <c r="O473" s="12"/>
      <c r="P473" s="2"/>
      <c r="Q473" s="2"/>
      <c r="R473" s="2"/>
      <c r="S473" s="2"/>
      <c r="T473" s="2"/>
    </row>
    <row r="474" spans="1:20" ht="14.4" customHeight="1" x14ac:dyDescent="0.3">
      <c r="A474" s="107"/>
      <c r="B474" s="108"/>
      <c r="C474" s="108"/>
      <c r="D474" s="108"/>
      <c r="E474" s="108"/>
      <c r="F474" s="108"/>
      <c r="G474" s="114"/>
      <c r="H474" s="110"/>
      <c r="I474" s="110"/>
      <c r="J474" s="12"/>
      <c r="K474" s="12"/>
      <c r="L474" s="12"/>
      <c r="M474" s="12"/>
      <c r="N474" s="12"/>
      <c r="O474" s="12"/>
      <c r="P474" s="2"/>
      <c r="Q474" s="2"/>
      <c r="R474" s="2"/>
      <c r="S474" s="2"/>
      <c r="T474" s="2"/>
    </row>
    <row r="475" spans="1:20" ht="14.4" customHeight="1" x14ac:dyDescent="0.3">
      <c r="A475" s="107"/>
      <c r="B475" s="108"/>
      <c r="C475" s="108"/>
      <c r="D475" s="108"/>
      <c r="E475" s="108"/>
      <c r="F475" s="108"/>
      <c r="G475" s="114"/>
      <c r="H475" s="110"/>
      <c r="I475" s="110"/>
      <c r="J475" s="12"/>
      <c r="K475" s="12"/>
      <c r="L475" s="12"/>
      <c r="M475" s="12"/>
      <c r="N475" s="12"/>
      <c r="O475" s="12"/>
      <c r="P475" s="2"/>
      <c r="Q475" s="2"/>
      <c r="R475" s="2"/>
      <c r="S475" s="2"/>
      <c r="T475" s="2"/>
    </row>
    <row r="476" spans="1:20" ht="14.4" customHeight="1" x14ac:dyDescent="0.3">
      <c r="A476" s="107"/>
      <c r="B476" s="108"/>
      <c r="C476" s="108"/>
      <c r="D476" s="108"/>
      <c r="E476" s="108"/>
      <c r="F476" s="108"/>
      <c r="G476" s="114"/>
      <c r="H476" s="110"/>
      <c r="I476" s="110"/>
      <c r="J476" s="12"/>
      <c r="K476" s="12"/>
      <c r="L476" s="12"/>
      <c r="M476" s="12"/>
      <c r="N476" s="12"/>
      <c r="O476" s="12"/>
      <c r="P476" s="2"/>
      <c r="Q476" s="2"/>
      <c r="R476" s="2"/>
      <c r="S476" s="2"/>
      <c r="T476" s="2"/>
    </row>
    <row r="477" spans="1:20" ht="14.4" customHeight="1" x14ac:dyDescent="0.3">
      <c r="A477" s="107"/>
      <c r="B477" s="108"/>
      <c r="C477" s="108"/>
      <c r="D477" s="108"/>
      <c r="E477" s="108"/>
      <c r="F477" s="108"/>
      <c r="G477" s="114"/>
      <c r="H477" s="110"/>
      <c r="I477" s="110"/>
      <c r="J477" s="12"/>
      <c r="K477" s="12"/>
      <c r="L477" s="12"/>
      <c r="M477" s="12"/>
      <c r="N477" s="12"/>
      <c r="O477" s="12"/>
      <c r="P477" s="2"/>
      <c r="Q477" s="2"/>
      <c r="R477" s="2"/>
      <c r="S477" s="2"/>
      <c r="T477" s="2"/>
    </row>
    <row r="478" spans="1:20" ht="14.4" customHeight="1" x14ac:dyDescent="0.3">
      <c r="A478" s="107"/>
      <c r="B478" s="108"/>
      <c r="C478" s="108"/>
      <c r="D478" s="108"/>
      <c r="E478" s="108"/>
      <c r="F478" s="108"/>
      <c r="G478" s="114"/>
      <c r="H478" s="110"/>
      <c r="I478" s="110"/>
      <c r="J478" s="12"/>
      <c r="K478" s="12"/>
      <c r="L478" s="12"/>
      <c r="M478" s="12"/>
      <c r="N478" s="12"/>
      <c r="O478" s="12"/>
      <c r="P478" s="2"/>
      <c r="Q478" s="2"/>
      <c r="R478" s="2"/>
      <c r="S478" s="2"/>
      <c r="T478" s="2"/>
    </row>
    <row r="479" spans="1:20" ht="14.4" customHeight="1" x14ac:dyDescent="0.3">
      <c r="A479" s="107"/>
      <c r="B479" s="108"/>
      <c r="C479" s="108"/>
      <c r="D479" s="108"/>
      <c r="E479" s="108"/>
      <c r="F479" s="108"/>
      <c r="G479" s="114"/>
      <c r="H479" s="110"/>
      <c r="I479" s="110"/>
      <c r="J479" s="12"/>
      <c r="K479" s="12"/>
      <c r="L479" s="12"/>
      <c r="M479" s="12"/>
      <c r="N479" s="12"/>
      <c r="O479" s="12"/>
      <c r="P479" s="2"/>
      <c r="Q479" s="2"/>
      <c r="R479" s="2"/>
      <c r="S479" s="2"/>
      <c r="T479" s="2"/>
    </row>
    <row r="480" spans="1:20" ht="14.4" customHeight="1" x14ac:dyDescent="0.3">
      <c r="A480" s="107"/>
      <c r="B480" s="108"/>
      <c r="C480" s="108"/>
      <c r="D480" s="108"/>
      <c r="E480" s="108"/>
      <c r="F480" s="108"/>
      <c r="G480" s="114"/>
      <c r="H480" s="110"/>
      <c r="I480" s="110"/>
      <c r="J480" s="12"/>
      <c r="K480" s="12"/>
      <c r="L480" s="12"/>
      <c r="M480" s="12"/>
      <c r="N480" s="12"/>
      <c r="O480" s="12"/>
      <c r="P480" s="2"/>
      <c r="Q480" s="2"/>
      <c r="R480" s="2"/>
      <c r="S480" s="2"/>
      <c r="T480" s="2"/>
    </row>
    <row r="481" spans="1:20" ht="14.4" customHeight="1" x14ac:dyDescent="0.3">
      <c r="A481" s="107"/>
      <c r="B481" s="108"/>
      <c r="C481" s="108"/>
      <c r="D481" s="108"/>
      <c r="E481" s="108"/>
      <c r="F481" s="108"/>
      <c r="G481" s="114"/>
      <c r="H481" s="110"/>
      <c r="I481" s="110"/>
      <c r="J481" s="12"/>
      <c r="K481" s="12"/>
      <c r="L481" s="12"/>
      <c r="M481" s="12"/>
      <c r="N481" s="12"/>
      <c r="O481" s="12"/>
      <c r="P481" s="2"/>
      <c r="Q481" s="2"/>
      <c r="R481" s="2"/>
      <c r="S481" s="2"/>
      <c r="T481" s="2"/>
    </row>
    <row r="482" spans="1:20" ht="14.4" customHeight="1" x14ac:dyDescent="0.3">
      <c r="A482" s="107"/>
      <c r="B482" s="108"/>
      <c r="C482" s="108"/>
      <c r="D482" s="108"/>
      <c r="E482" s="108"/>
      <c r="F482" s="108"/>
      <c r="G482" s="114"/>
      <c r="H482" s="110"/>
      <c r="I482" s="110"/>
      <c r="J482" s="12"/>
      <c r="K482" s="12"/>
      <c r="L482" s="12"/>
      <c r="M482" s="12"/>
      <c r="N482" s="12"/>
      <c r="O482" s="12"/>
      <c r="P482" s="2"/>
      <c r="Q482" s="2"/>
      <c r="R482" s="2"/>
      <c r="S482" s="2"/>
      <c r="T482" s="2"/>
    </row>
    <row r="483" spans="1:20" ht="14.4" customHeight="1" x14ac:dyDescent="0.3">
      <c r="A483" s="107"/>
      <c r="B483" s="108"/>
      <c r="C483" s="108"/>
      <c r="D483" s="108"/>
      <c r="E483" s="108"/>
      <c r="F483" s="108"/>
      <c r="G483" s="114"/>
      <c r="H483" s="110"/>
      <c r="I483" s="110"/>
      <c r="J483" s="12"/>
      <c r="K483" s="12"/>
      <c r="L483" s="12"/>
      <c r="M483" s="12"/>
      <c r="N483" s="12"/>
      <c r="O483" s="12"/>
      <c r="P483" s="2"/>
      <c r="Q483" s="2"/>
      <c r="R483" s="2"/>
      <c r="S483" s="2"/>
      <c r="T483" s="2"/>
    </row>
    <row r="484" spans="1:20" ht="14.4" customHeight="1" x14ac:dyDescent="0.3">
      <c r="A484" s="107"/>
      <c r="B484" s="108"/>
      <c r="C484" s="108"/>
      <c r="D484" s="108"/>
      <c r="E484" s="108"/>
      <c r="F484" s="108"/>
      <c r="G484" s="114"/>
      <c r="H484" s="110"/>
      <c r="I484" s="110"/>
      <c r="J484" s="12"/>
      <c r="K484" s="12"/>
      <c r="L484" s="12"/>
      <c r="M484" s="12"/>
      <c r="N484" s="12"/>
      <c r="O484" s="12"/>
      <c r="P484" s="2"/>
      <c r="Q484" s="2"/>
      <c r="R484" s="2"/>
      <c r="S484" s="2"/>
      <c r="T484" s="2"/>
    </row>
    <row r="485" spans="1:20" ht="14.4" customHeight="1" x14ac:dyDescent="0.3">
      <c r="A485" s="107"/>
      <c r="B485" s="108"/>
      <c r="C485" s="108"/>
      <c r="D485" s="108"/>
      <c r="E485" s="108"/>
      <c r="F485" s="108"/>
      <c r="G485" s="114"/>
      <c r="H485" s="110"/>
      <c r="I485" s="110"/>
      <c r="J485" s="12"/>
      <c r="K485" s="12"/>
      <c r="L485" s="12"/>
      <c r="M485" s="12"/>
      <c r="N485" s="12"/>
      <c r="O485" s="12"/>
      <c r="P485" s="2"/>
      <c r="Q485" s="2"/>
      <c r="R485" s="2"/>
      <c r="S485" s="2"/>
      <c r="T485" s="2"/>
    </row>
    <row r="486" spans="1:20" ht="14.4" customHeight="1" x14ac:dyDescent="0.3">
      <c r="A486" s="107"/>
      <c r="B486" s="108"/>
      <c r="C486" s="108"/>
      <c r="D486" s="108"/>
      <c r="E486" s="108"/>
      <c r="F486" s="108"/>
      <c r="G486" s="114"/>
      <c r="H486" s="110"/>
      <c r="I486" s="110"/>
      <c r="J486" s="12"/>
      <c r="K486" s="12"/>
      <c r="L486" s="12"/>
      <c r="M486" s="12"/>
      <c r="N486" s="12"/>
      <c r="O486" s="12"/>
      <c r="P486" s="2"/>
      <c r="Q486" s="2"/>
      <c r="R486" s="2"/>
      <c r="S486" s="2"/>
      <c r="T486" s="2"/>
    </row>
    <row r="487" spans="1:20" ht="14.4" customHeight="1" x14ac:dyDescent="0.3">
      <c r="A487" s="107"/>
      <c r="B487" s="108"/>
      <c r="C487" s="108"/>
      <c r="D487" s="108"/>
      <c r="E487" s="108"/>
      <c r="F487" s="108"/>
      <c r="G487" s="114"/>
      <c r="H487" s="110"/>
      <c r="I487" s="110"/>
      <c r="J487" s="12"/>
      <c r="K487" s="12"/>
      <c r="L487" s="12"/>
      <c r="M487" s="12"/>
      <c r="N487" s="12"/>
      <c r="O487" s="12"/>
      <c r="P487" s="2"/>
      <c r="Q487" s="2"/>
      <c r="R487" s="2"/>
      <c r="S487" s="2"/>
      <c r="T487" s="2"/>
    </row>
    <row r="488" spans="1:20" ht="14.4" customHeight="1" x14ac:dyDescent="0.3">
      <c r="A488" s="107"/>
      <c r="B488" s="108"/>
      <c r="C488" s="108"/>
      <c r="D488" s="108"/>
      <c r="E488" s="108"/>
      <c r="F488" s="108"/>
      <c r="G488" s="114"/>
      <c r="H488" s="110"/>
      <c r="I488" s="110"/>
      <c r="J488" s="12"/>
      <c r="K488" s="12"/>
      <c r="L488" s="12"/>
      <c r="M488" s="12"/>
      <c r="N488" s="12"/>
      <c r="O488" s="12"/>
      <c r="P488" s="2"/>
      <c r="Q488" s="2"/>
      <c r="R488" s="2"/>
      <c r="S488" s="2"/>
      <c r="T488" s="2"/>
    </row>
    <row r="489" spans="1:20" ht="14.4" customHeight="1" x14ac:dyDescent="0.3">
      <c r="A489" s="107"/>
      <c r="B489" s="108"/>
      <c r="C489" s="108"/>
      <c r="D489" s="108"/>
      <c r="E489" s="108"/>
      <c r="F489" s="108"/>
      <c r="G489" s="114"/>
      <c r="H489" s="110"/>
      <c r="I489" s="110"/>
      <c r="J489" s="12"/>
      <c r="K489" s="12"/>
      <c r="L489" s="12"/>
      <c r="M489" s="12"/>
      <c r="N489" s="12"/>
      <c r="O489" s="12"/>
      <c r="P489" s="2"/>
      <c r="Q489" s="2"/>
      <c r="R489" s="2"/>
      <c r="S489" s="2"/>
      <c r="T489" s="2"/>
    </row>
    <row r="490" spans="1:20" ht="14.4" customHeight="1" x14ac:dyDescent="0.3">
      <c r="A490" s="107"/>
      <c r="B490" s="108"/>
      <c r="C490" s="108"/>
      <c r="D490" s="108"/>
      <c r="E490" s="108"/>
      <c r="F490" s="108"/>
      <c r="G490" s="114"/>
      <c r="H490" s="110"/>
      <c r="I490" s="110"/>
      <c r="J490" s="12"/>
      <c r="K490" s="12"/>
      <c r="L490" s="12"/>
      <c r="M490" s="12"/>
      <c r="N490" s="12"/>
      <c r="O490" s="12"/>
      <c r="P490" s="2"/>
      <c r="Q490" s="2"/>
      <c r="R490" s="2"/>
      <c r="S490" s="2"/>
      <c r="T490" s="2"/>
    </row>
    <row r="491" spans="1:20" ht="14.4" customHeight="1" x14ac:dyDescent="0.3">
      <c r="A491" s="107"/>
      <c r="B491" s="108"/>
      <c r="C491" s="108"/>
      <c r="D491" s="108"/>
      <c r="E491" s="108"/>
      <c r="F491" s="108"/>
      <c r="G491" s="114"/>
      <c r="H491" s="110"/>
      <c r="I491" s="110"/>
      <c r="J491" s="12"/>
      <c r="K491" s="12"/>
      <c r="L491" s="12"/>
      <c r="M491" s="12"/>
      <c r="N491" s="12"/>
      <c r="O491" s="12"/>
      <c r="P491" s="2"/>
      <c r="Q491" s="2"/>
      <c r="R491" s="2"/>
      <c r="S491" s="2"/>
      <c r="T491" s="2"/>
    </row>
    <row r="492" spans="1:20" ht="14.4" customHeight="1" x14ac:dyDescent="0.3">
      <c r="A492" s="107"/>
      <c r="B492" s="108"/>
      <c r="C492" s="108"/>
      <c r="D492" s="108"/>
      <c r="E492" s="108"/>
      <c r="F492" s="108"/>
      <c r="G492" s="114"/>
      <c r="H492" s="110"/>
      <c r="I492" s="110"/>
      <c r="J492" s="12"/>
      <c r="K492" s="12"/>
      <c r="L492" s="12"/>
      <c r="M492" s="12"/>
      <c r="N492" s="12"/>
      <c r="O492" s="12"/>
      <c r="P492" s="2"/>
      <c r="Q492" s="2"/>
      <c r="R492" s="2"/>
      <c r="S492" s="2"/>
      <c r="T492" s="2"/>
    </row>
    <row r="493" spans="1:20" ht="14.4" customHeight="1" x14ac:dyDescent="0.3">
      <c r="A493" s="107"/>
      <c r="B493" s="108"/>
      <c r="C493" s="108"/>
      <c r="D493" s="108"/>
      <c r="E493" s="108"/>
      <c r="F493" s="108"/>
      <c r="G493" s="114"/>
      <c r="H493" s="110"/>
      <c r="I493" s="110"/>
      <c r="J493" s="12"/>
      <c r="K493" s="12"/>
      <c r="L493" s="12"/>
      <c r="M493" s="12"/>
      <c r="N493" s="12"/>
      <c r="O493" s="12"/>
      <c r="P493" s="2"/>
      <c r="Q493" s="2"/>
      <c r="R493" s="2"/>
      <c r="S493" s="2"/>
      <c r="T493" s="2"/>
    </row>
    <row r="494" spans="1:20" ht="14.4" customHeight="1" x14ac:dyDescent="0.3">
      <c r="A494" s="107"/>
      <c r="B494" s="108"/>
      <c r="C494" s="108"/>
      <c r="D494" s="108"/>
      <c r="E494" s="108"/>
      <c r="F494" s="108"/>
      <c r="G494" s="114"/>
      <c r="H494" s="110"/>
      <c r="I494" s="110"/>
      <c r="J494" s="12"/>
      <c r="K494" s="12"/>
      <c r="L494" s="12"/>
      <c r="M494" s="12"/>
      <c r="N494" s="12"/>
      <c r="O494" s="12"/>
      <c r="P494" s="2"/>
      <c r="Q494" s="2"/>
      <c r="R494" s="2"/>
      <c r="S494" s="2"/>
      <c r="T494" s="2"/>
    </row>
    <row r="495" spans="1:20" ht="14.4" customHeight="1" x14ac:dyDescent="0.3">
      <c r="A495" s="107"/>
      <c r="B495" s="108"/>
      <c r="C495" s="108"/>
      <c r="D495" s="108"/>
      <c r="E495" s="108"/>
      <c r="F495" s="108"/>
      <c r="G495" s="114"/>
      <c r="H495" s="110"/>
      <c r="I495" s="110"/>
      <c r="J495" s="12"/>
      <c r="K495" s="12"/>
      <c r="L495" s="12"/>
      <c r="M495" s="12"/>
      <c r="N495" s="12"/>
      <c r="O495" s="12"/>
      <c r="P495" s="2"/>
      <c r="Q495" s="2"/>
      <c r="R495" s="2"/>
      <c r="S495" s="2"/>
      <c r="T495" s="2"/>
    </row>
    <row r="496" spans="1:20" ht="14.4" customHeight="1" x14ac:dyDescent="0.3">
      <c r="A496" s="107"/>
      <c r="B496" s="108"/>
      <c r="C496" s="108"/>
      <c r="D496" s="108"/>
      <c r="E496" s="108"/>
      <c r="F496" s="108"/>
      <c r="G496" s="114"/>
      <c r="H496" s="110"/>
      <c r="I496" s="110"/>
      <c r="J496" s="12"/>
      <c r="K496" s="12"/>
      <c r="L496" s="12"/>
      <c r="M496" s="12"/>
      <c r="N496" s="12"/>
      <c r="O496" s="12"/>
      <c r="P496" s="2"/>
      <c r="Q496" s="2"/>
      <c r="R496" s="2"/>
      <c r="S496" s="2"/>
      <c r="T496" s="2"/>
    </row>
    <row r="497" spans="1:20" ht="14.4" customHeight="1" x14ac:dyDescent="0.3">
      <c r="A497" s="107"/>
      <c r="B497" s="108"/>
      <c r="C497" s="108"/>
      <c r="D497" s="108"/>
      <c r="E497" s="108"/>
      <c r="F497" s="108"/>
      <c r="G497" s="114"/>
      <c r="H497" s="110"/>
      <c r="I497" s="110"/>
      <c r="J497" s="12"/>
      <c r="K497" s="12"/>
      <c r="L497" s="12"/>
      <c r="M497" s="12"/>
      <c r="N497" s="12"/>
      <c r="O497" s="12"/>
      <c r="P497" s="2"/>
      <c r="Q497" s="2"/>
      <c r="R497" s="2"/>
      <c r="S497" s="2"/>
      <c r="T497" s="2"/>
    </row>
    <row r="498" spans="1:20" ht="14.4" customHeight="1" x14ac:dyDescent="0.3">
      <c r="A498" s="107"/>
      <c r="B498" s="108"/>
      <c r="C498" s="108"/>
      <c r="D498" s="108"/>
      <c r="E498" s="108"/>
      <c r="F498" s="108"/>
      <c r="G498" s="114"/>
      <c r="H498" s="110"/>
      <c r="I498" s="110"/>
      <c r="J498" s="12"/>
      <c r="K498" s="12"/>
      <c r="L498" s="12"/>
      <c r="M498" s="12"/>
      <c r="N498" s="12"/>
      <c r="O498" s="12"/>
      <c r="P498" s="2"/>
      <c r="Q498" s="2"/>
      <c r="R498" s="2"/>
      <c r="S498" s="2"/>
      <c r="T498" s="2"/>
    </row>
    <row r="499" spans="1:20" ht="14.4" customHeight="1" x14ac:dyDescent="0.3">
      <c r="A499" s="107"/>
      <c r="B499" s="108"/>
      <c r="C499" s="108"/>
      <c r="D499" s="108"/>
      <c r="E499" s="108"/>
      <c r="F499" s="108"/>
      <c r="G499" s="114"/>
      <c r="H499" s="110"/>
      <c r="I499" s="110"/>
      <c r="J499" s="12"/>
      <c r="K499" s="12"/>
      <c r="L499" s="12"/>
      <c r="M499" s="12"/>
      <c r="N499" s="12"/>
      <c r="O499" s="12"/>
      <c r="P499" s="2"/>
      <c r="Q499" s="2"/>
      <c r="R499" s="2"/>
      <c r="S499" s="2"/>
      <c r="T499" s="2"/>
    </row>
    <row r="500" spans="1:20" ht="14.4" customHeight="1" x14ac:dyDescent="0.3">
      <c r="A500" s="107"/>
      <c r="B500" s="108"/>
      <c r="C500" s="108"/>
      <c r="D500" s="108"/>
      <c r="E500" s="108"/>
      <c r="F500" s="108"/>
      <c r="G500" s="114"/>
      <c r="H500" s="110"/>
      <c r="I500" s="110"/>
      <c r="J500" s="12"/>
      <c r="K500" s="12"/>
      <c r="L500" s="12"/>
      <c r="M500" s="12"/>
      <c r="N500" s="12"/>
      <c r="O500" s="12"/>
      <c r="P500" s="2"/>
      <c r="Q500" s="2"/>
      <c r="R500" s="2"/>
      <c r="S500" s="2"/>
      <c r="T500" s="2"/>
    </row>
    <row r="501" spans="1:20" ht="14.4" customHeight="1" x14ac:dyDescent="0.3">
      <c r="A501" s="107"/>
      <c r="B501" s="108"/>
      <c r="C501" s="108"/>
      <c r="D501" s="108"/>
      <c r="E501" s="108"/>
      <c r="F501" s="108"/>
      <c r="G501" s="114"/>
      <c r="H501" s="110"/>
      <c r="I501" s="110"/>
      <c r="J501" s="12"/>
      <c r="K501" s="12"/>
      <c r="L501" s="12"/>
      <c r="M501" s="12"/>
      <c r="N501" s="12"/>
      <c r="O501" s="12"/>
      <c r="P501" s="2"/>
      <c r="Q501" s="2"/>
      <c r="R501" s="2"/>
      <c r="S501" s="2"/>
      <c r="T501" s="2"/>
    </row>
    <row r="502" spans="1:20" ht="14.4" customHeight="1" x14ac:dyDescent="0.3">
      <c r="A502" s="107"/>
      <c r="B502" s="108"/>
      <c r="C502" s="108"/>
      <c r="D502" s="108"/>
      <c r="E502" s="108"/>
      <c r="F502" s="108"/>
      <c r="G502" s="114"/>
      <c r="H502" s="110"/>
      <c r="I502" s="110"/>
      <c r="J502" s="12"/>
      <c r="K502" s="12"/>
      <c r="L502" s="12"/>
      <c r="M502" s="12"/>
      <c r="N502" s="12"/>
      <c r="O502" s="12"/>
      <c r="P502" s="2"/>
      <c r="Q502" s="2"/>
      <c r="R502" s="2"/>
      <c r="S502" s="2"/>
      <c r="T502" s="2"/>
    </row>
    <row r="503" spans="1:20" ht="14.4" customHeight="1" x14ac:dyDescent="0.3">
      <c r="A503" s="107"/>
      <c r="B503" s="108"/>
      <c r="C503" s="108"/>
      <c r="D503" s="108"/>
      <c r="E503" s="108"/>
      <c r="F503" s="108"/>
      <c r="G503" s="114"/>
      <c r="H503" s="110"/>
      <c r="I503" s="110"/>
      <c r="J503" s="12"/>
      <c r="K503" s="12"/>
      <c r="L503" s="12"/>
      <c r="M503" s="12"/>
      <c r="N503" s="12"/>
      <c r="O503" s="12"/>
      <c r="P503" s="2"/>
      <c r="Q503" s="2"/>
      <c r="R503" s="2"/>
      <c r="S503" s="2"/>
      <c r="T503" s="2"/>
    </row>
    <row r="504" spans="1:20" ht="14.4" customHeight="1" x14ac:dyDescent="0.3">
      <c r="A504" s="107"/>
      <c r="B504" s="108"/>
      <c r="C504" s="108"/>
      <c r="D504" s="108"/>
      <c r="E504" s="108"/>
      <c r="F504" s="108"/>
      <c r="G504" s="114"/>
      <c r="H504" s="110"/>
      <c r="I504" s="110"/>
      <c r="J504" s="12"/>
      <c r="K504" s="12"/>
      <c r="L504" s="12"/>
      <c r="M504" s="12"/>
      <c r="N504" s="12"/>
      <c r="O504" s="12"/>
      <c r="P504" s="2"/>
      <c r="Q504" s="2"/>
      <c r="R504" s="2"/>
      <c r="S504" s="2"/>
      <c r="T504" s="2"/>
    </row>
    <row r="505" spans="1:20" ht="14.4" customHeight="1" x14ac:dyDescent="0.3">
      <c r="A505" s="107"/>
      <c r="B505" s="108"/>
      <c r="C505" s="108"/>
      <c r="D505" s="108"/>
      <c r="E505" s="108"/>
      <c r="F505" s="108"/>
      <c r="G505" s="114"/>
      <c r="H505" s="110"/>
      <c r="I505" s="110"/>
      <c r="J505" s="12"/>
      <c r="K505" s="12"/>
      <c r="L505" s="12"/>
      <c r="M505" s="12"/>
      <c r="N505" s="12"/>
      <c r="O505" s="12"/>
      <c r="P505" s="2"/>
      <c r="Q505" s="2"/>
      <c r="R505" s="2"/>
      <c r="S505" s="2"/>
      <c r="T505" s="2"/>
    </row>
    <row r="506" spans="1:20" ht="14.4" customHeight="1" x14ac:dyDescent="0.3">
      <c r="A506" s="107"/>
      <c r="B506" s="108"/>
      <c r="C506" s="108"/>
      <c r="D506" s="108"/>
      <c r="E506" s="108"/>
      <c r="F506" s="108"/>
      <c r="G506" s="114"/>
      <c r="H506" s="110"/>
      <c r="I506" s="110"/>
      <c r="J506" s="12"/>
      <c r="K506" s="12"/>
      <c r="L506" s="12"/>
      <c r="M506" s="12"/>
      <c r="N506" s="12"/>
      <c r="O506" s="12"/>
      <c r="P506" s="2"/>
      <c r="Q506" s="2"/>
      <c r="R506" s="2"/>
      <c r="S506" s="2"/>
      <c r="T506" s="2"/>
    </row>
    <row r="507" spans="1:20" ht="14.4" customHeight="1" x14ac:dyDescent="0.3">
      <c r="A507" s="107"/>
      <c r="B507" s="108"/>
      <c r="C507" s="108"/>
      <c r="D507" s="108"/>
      <c r="E507" s="108"/>
      <c r="F507" s="108"/>
      <c r="G507" s="114"/>
      <c r="H507" s="110"/>
      <c r="I507" s="110"/>
      <c r="J507" s="12"/>
      <c r="K507" s="12"/>
      <c r="L507" s="12"/>
      <c r="M507" s="12"/>
      <c r="N507" s="12"/>
      <c r="O507" s="12"/>
      <c r="P507" s="2"/>
      <c r="Q507" s="2"/>
      <c r="R507" s="2"/>
      <c r="S507" s="2"/>
      <c r="T507" s="2"/>
    </row>
    <row r="508" spans="1:20" ht="14.4" customHeight="1" x14ac:dyDescent="0.3">
      <c r="A508" s="107"/>
      <c r="B508" s="108"/>
      <c r="C508" s="108"/>
      <c r="D508" s="108"/>
      <c r="E508" s="108"/>
      <c r="F508" s="108"/>
      <c r="G508" s="114"/>
      <c r="H508" s="110"/>
      <c r="I508" s="110"/>
      <c r="J508" s="12"/>
      <c r="K508" s="12"/>
      <c r="L508" s="12"/>
      <c r="M508" s="12"/>
      <c r="N508" s="12"/>
      <c r="O508" s="12"/>
      <c r="P508" s="2"/>
      <c r="Q508" s="2"/>
      <c r="R508" s="2"/>
      <c r="S508" s="2"/>
      <c r="T508" s="2"/>
    </row>
    <row r="509" spans="1:20" ht="14.4" customHeight="1" x14ac:dyDescent="0.3">
      <c r="A509" s="107"/>
      <c r="B509" s="108"/>
      <c r="C509" s="108"/>
      <c r="D509" s="108"/>
      <c r="E509" s="108"/>
      <c r="F509" s="108"/>
      <c r="G509" s="114"/>
      <c r="H509" s="110"/>
      <c r="I509" s="110"/>
      <c r="J509" s="12"/>
      <c r="K509" s="12"/>
      <c r="L509" s="12"/>
      <c r="M509" s="12"/>
      <c r="N509" s="12"/>
      <c r="O509" s="12"/>
      <c r="P509" s="2"/>
      <c r="Q509" s="2"/>
      <c r="R509" s="2"/>
      <c r="S509" s="2"/>
      <c r="T509" s="2"/>
    </row>
    <row r="510" spans="1:20" ht="14.4" customHeight="1" x14ac:dyDescent="0.3">
      <c r="A510" s="107"/>
      <c r="B510" s="108"/>
      <c r="C510" s="108"/>
      <c r="D510" s="108"/>
      <c r="E510" s="108"/>
      <c r="F510" s="108"/>
      <c r="G510" s="114"/>
      <c r="H510" s="110"/>
      <c r="I510" s="110"/>
      <c r="J510" s="12"/>
      <c r="K510" s="12"/>
      <c r="L510" s="12"/>
      <c r="M510" s="12"/>
      <c r="N510" s="12"/>
      <c r="O510" s="12"/>
      <c r="P510" s="2"/>
      <c r="Q510" s="2"/>
      <c r="R510" s="2"/>
      <c r="S510" s="2"/>
      <c r="T510" s="2"/>
    </row>
    <row r="511" spans="1:20" ht="14.4" customHeight="1" x14ac:dyDescent="0.3">
      <c r="A511" s="107"/>
      <c r="B511" s="108"/>
      <c r="C511" s="108"/>
      <c r="D511" s="108"/>
      <c r="E511" s="108"/>
      <c r="F511" s="108"/>
      <c r="G511" s="114"/>
      <c r="H511" s="110"/>
      <c r="I511" s="110"/>
      <c r="J511" s="12"/>
      <c r="K511" s="12"/>
      <c r="L511" s="12"/>
      <c r="M511" s="12"/>
      <c r="N511" s="12"/>
      <c r="O511" s="12"/>
      <c r="P511" s="2"/>
      <c r="Q511" s="2"/>
      <c r="R511" s="2"/>
      <c r="S511" s="2"/>
      <c r="T511" s="2"/>
    </row>
    <row r="512" spans="1:20" ht="14.4" customHeight="1" x14ac:dyDescent="0.3">
      <c r="A512" s="107"/>
      <c r="B512" s="108"/>
      <c r="C512" s="108"/>
      <c r="D512" s="108"/>
      <c r="E512" s="108"/>
      <c r="F512" s="108"/>
      <c r="G512" s="114"/>
      <c r="H512" s="110"/>
      <c r="I512" s="110"/>
      <c r="J512" s="12"/>
      <c r="K512" s="12"/>
      <c r="L512" s="12"/>
      <c r="M512" s="12"/>
      <c r="N512" s="12"/>
      <c r="O512" s="12"/>
      <c r="P512" s="2"/>
      <c r="Q512" s="2"/>
      <c r="R512" s="2"/>
      <c r="S512" s="2"/>
      <c r="T512" s="2"/>
    </row>
    <row r="513" spans="1:20" ht="14.4" customHeight="1" x14ac:dyDescent="0.3">
      <c r="A513" s="107"/>
      <c r="B513" s="108"/>
      <c r="C513" s="108"/>
      <c r="D513" s="108"/>
      <c r="E513" s="108"/>
      <c r="F513" s="108"/>
      <c r="G513" s="114"/>
      <c r="H513" s="110"/>
      <c r="I513" s="110"/>
      <c r="J513" s="12"/>
      <c r="K513" s="12"/>
      <c r="L513" s="12"/>
      <c r="M513" s="12"/>
      <c r="N513" s="12"/>
      <c r="O513" s="12"/>
      <c r="P513" s="2"/>
      <c r="Q513" s="2"/>
      <c r="R513" s="2"/>
      <c r="S513" s="2"/>
      <c r="T513" s="2"/>
    </row>
    <row r="514" spans="1:20" ht="14.4" customHeight="1" x14ac:dyDescent="0.3">
      <c r="A514" s="107"/>
      <c r="B514" s="108"/>
      <c r="C514" s="108"/>
      <c r="D514" s="108"/>
      <c r="E514" s="108"/>
      <c r="F514" s="108"/>
      <c r="G514" s="114"/>
      <c r="H514" s="110"/>
      <c r="I514" s="110"/>
      <c r="J514" s="12"/>
      <c r="K514" s="12"/>
      <c r="L514" s="12"/>
      <c r="M514" s="12"/>
      <c r="N514" s="12"/>
      <c r="O514" s="12"/>
      <c r="P514" s="2"/>
      <c r="Q514" s="2"/>
      <c r="R514" s="2"/>
      <c r="S514" s="2"/>
      <c r="T514" s="2"/>
    </row>
    <row r="515" spans="1:20" ht="14.4" customHeight="1" x14ac:dyDescent="0.3">
      <c r="A515" s="107"/>
      <c r="B515" s="108"/>
      <c r="C515" s="108"/>
      <c r="D515" s="108"/>
      <c r="E515" s="108"/>
      <c r="F515" s="108"/>
      <c r="G515" s="114"/>
      <c r="H515" s="110"/>
      <c r="I515" s="110"/>
      <c r="J515" s="12"/>
      <c r="K515" s="12"/>
      <c r="L515" s="12"/>
      <c r="M515" s="12"/>
      <c r="N515" s="12"/>
      <c r="O515" s="12"/>
      <c r="P515" s="2"/>
      <c r="Q515" s="2"/>
      <c r="R515" s="2"/>
      <c r="S515" s="2"/>
      <c r="T515" s="2"/>
    </row>
    <row r="516" spans="1:20" ht="14.4" customHeight="1" x14ac:dyDescent="0.3">
      <c r="A516" s="107"/>
      <c r="B516" s="108"/>
      <c r="C516" s="108"/>
      <c r="D516" s="108"/>
      <c r="E516" s="108"/>
      <c r="F516" s="108"/>
      <c r="G516" s="114"/>
      <c r="H516" s="110"/>
      <c r="I516" s="110"/>
      <c r="J516" s="12"/>
      <c r="K516" s="12"/>
      <c r="L516" s="12"/>
      <c r="M516" s="12"/>
      <c r="N516" s="12"/>
      <c r="O516" s="12"/>
      <c r="P516" s="2"/>
      <c r="Q516" s="2"/>
      <c r="R516" s="2"/>
      <c r="S516" s="2"/>
      <c r="T516" s="2"/>
    </row>
    <row r="517" spans="1:20" ht="14.4" customHeight="1" x14ac:dyDescent="0.3">
      <c r="A517" s="107"/>
      <c r="B517" s="108"/>
      <c r="C517" s="108"/>
      <c r="D517" s="108"/>
      <c r="E517" s="108"/>
      <c r="F517" s="108"/>
      <c r="G517" s="114"/>
      <c r="H517" s="110"/>
      <c r="I517" s="110"/>
      <c r="J517" s="12"/>
      <c r="K517" s="12"/>
      <c r="L517" s="12"/>
      <c r="M517" s="12"/>
      <c r="N517" s="12"/>
      <c r="O517" s="12"/>
      <c r="P517" s="2"/>
      <c r="Q517" s="2"/>
      <c r="R517" s="2"/>
      <c r="S517" s="2"/>
      <c r="T517" s="2"/>
    </row>
    <row r="518" spans="1:20" ht="14.4" customHeight="1" x14ac:dyDescent="0.3">
      <c r="A518" s="107"/>
      <c r="B518" s="108"/>
      <c r="C518" s="108"/>
      <c r="D518" s="108"/>
      <c r="E518" s="108"/>
      <c r="F518" s="108"/>
      <c r="G518" s="114"/>
      <c r="H518" s="110"/>
      <c r="I518" s="110"/>
      <c r="J518" s="12"/>
      <c r="K518" s="12"/>
      <c r="L518" s="12"/>
      <c r="M518" s="12"/>
      <c r="N518" s="12"/>
      <c r="O518" s="12"/>
      <c r="P518" s="2"/>
      <c r="Q518" s="2"/>
      <c r="R518" s="2"/>
      <c r="S518" s="2"/>
      <c r="T518" s="2"/>
    </row>
    <row r="519" spans="1:20" ht="14.4" customHeight="1" x14ac:dyDescent="0.3">
      <c r="A519" s="107"/>
      <c r="B519" s="108"/>
      <c r="C519" s="108"/>
      <c r="D519" s="108"/>
      <c r="E519" s="108"/>
      <c r="F519" s="108"/>
      <c r="G519" s="114"/>
      <c r="H519" s="110"/>
      <c r="I519" s="110"/>
      <c r="J519" s="12"/>
      <c r="K519" s="12"/>
      <c r="L519" s="12"/>
      <c r="M519" s="12"/>
      <c r="N519" s="12"/>
      <c r="O519" s="12"/>
      <c r="P519" s="2"/>
      <c r="Q519" s="2"/>
      <c r="R519" s="2"/>
      <c r="S519" s="2"/>
      <c r="T519" s="2"/>
    </row>
    <row r="520" spans="1:20" ht="14.4" customHeight="1" x14ac:dyDescent="0.3">
      <c r="A520" s="107"/>
      <c r="B520" s="108"/>
      <c r="C520" s="108"/>
      <c r="D520" s="108"/>
      <c r="E520" s="108"/>
      <c r="F520" s="108"/>
      <c r="G520" s="114"/>
      <c r="H520" s="110"/>
      <c r="I520" s="110"/>
      <c r="J520" s="12"/>
      <c r="K520" s="12"/>
      <c r="L520" s="12"/>
      <c r="M520" s="12"/>
      <c r="N520" s="12"/>
      <c r="O520" s="12"/>
      <c r="P520" s="2"/>
      <c r="Q520" s="2"/>
      <c r="R520" s="2"/>
      <c r="S520" s="2"/>
      <c r="T520" s="2"/>
    </row>
    <row r="521" spans="1:20" ht="14.4" customHeight="1" x14ac:dyDescent="0.3">
      <c r="A521" s="107"/>
      <c r="B521" s="108"/>
      <c r="C521" s="108"/>
      <c r="D521" s="108"/>
      <c r="E521" s="108"/>
      <c r="F521" s="108"/>
      <c r="G521" s="114"/>
      <c r="H521" s="110"/>
      <c r="I521" s="110"/>
      <c r="J521" s="12"/>
      <c r="K521" s="12"/>
      <c r="L521" s="12"/>
      <c r="M521" s="12"/>
      <c r="N521" s="12"/>
      <c r="O521" s="12"/>
      <c r="P521" s="2"/>
      <c r="Q521" s="2"/>
      <c r="R521" s="2"/>
      <c r="S521" s="2"/>
      <c r="T521" s="2"/>
    </row>
    <row r="522" spans="1:20" ht="14.4" customHeight="1" x14ac:dyDescent="0.3">
      <c r="A522" s="107"/>
      <c r="B522" s="108"/>
      <c r="C522" s="108"/>
      <c r="D522" s="108"/>
      <c r="E522" s="108"/>
      <c r="F522" s="108"/>
      <c r="G522" s="114"/>
      <c r="H522" s="110"/>
      <c r="I522" s="110"/>
      <c r="J522" s="12"/>
      <c r="K522" s="12"/>
      <c r="L522" s="12"/>
      <c r="M522" s="12"/>
      <c r="N522" s="12"/>
      <c r="O522" s="12"/>
      <c r="P522" s="2"/>
      <c r="Q522" s="2"/>
      <c r="R522" s="2"/>
      <c r="S522" s="2"/>
      <c r="T522" s="2"/>
    </row>
    <row r="523" spans="1:20" ht="14.4" customHeight="1" x14ac:dyDescent="0.3">
      <c r="A523" s="107"/>
      <c r="B523" s="108"/>
      <c r="C523" s="108"/>
      <c r="D523" s="108"/>
      <c r="E523" s="108"/>
      <c r="F523" s="108"/>
      <c r="G523" s="114"/>
      <c r="H523" s="110"/>
      <c r="I523" s="110"/>
      <c r="J523" s="12"/>
      <c r="K523" s="12"/>
      <c r="L523" s="12"/>
      <c r="M523" s="12"/>
      <c r="N523" s="12"/>
      <c r="O523" s="12"/>
      <c r="P523" s="2"/>
      <c r="Q523" s="2"/>
      <c r="R523" s="2"/>
      <c r="S523" s="2"/>
      <c r="T523" s="2"/>
    </row>
    <row r="524" spans="1:20" ht="14.4" customHeight="1" x14ac:dyDescent="0.3">
      <c r="A524" s="107"/>
      <c r="B524" s="108"/>
      <c r="C524" s="108"/>
      <c r="D524" s="108"/>
      <c r="E524" s="108"/>
      <c r="F524" s="108"/>
      <c r="G524" s="114"/>
      <c r="H524" s="110"/>
      <c r="I524" s="110"/>
      <c r="J524" s="12"/>
      <c r="K524" s="12"/>
      <c r="L524" s="12"/>
      <c r="M524" s="12"/>
      <c r="N524" s="12"/>
      <c r="O524" s="12"/>
      <c r="P524" s="2"/>
      <c r="Q524" s="2"/>
      <c r="R524" s="2"/>
      <c r="S524" s="2"/>
      <c r="T524" s="2"/>
    </row>
    <row r="525" spans="1:20" ht="14.4" customHeight="1" x14ac:dyDescent="0.3">
      <c r="A525" s="107"/>
      <c r="B525" s="108"/>
      <c r="C525" s="108"/>
      <c r="D525" s="108"/>
      <c r="E525" s="108"/>
      <c r="F525" s="108"/>
      <c r="G525" s="114"/>
      <c r="H525" s="110"/>
      <c r="I525" s="110"/>
      <c r="J525" s="12"/>
      <c r="K525" s="12"/>
      <c r="L525" s="12"/>
      <c r="M525" s="12"/>
      <c r="N525" s="12"/>
      <c r="O525" s="12"/>
      <c r="P525" s="2"/>
      <c r="Q525" s="2"/>
      <c r="R525" s="2"/>
      <c r="S525" s="2"/>
      <c r="T525" s="2"/>
    </row>
    <row r="526" spans="1:20" ht="14.4" customHeight="1" x14ac:dyDescent="0.3">
      <c r="A526" s="107"/>
      <c r="B526" s="108"/>
      <c r="C526" s="108"/>
      <c r="D526" s="108"/>
      <c r="E526" s="108"/>
      <c r="F526" s="108"/>
      <c r="G526" s="114"/>
      <c r="H526" s="110"/>
      <c r="I526" s="110"/>
      <c r="J526" s="12"/>
      <c r="K526" s="12"/>
      <c r="L526" s="12"/>
      <c r="M526" s="12"/>
      <c r="N526" s="12"/>
      <c r="O526" s="12"/>
      <c r="P526" s="2"/>
      <c r="Q526" s="2"/>
      <c r="R526" s="2"/>
      <c r="S526" s="2"/>
      <c r="T526" s="2"/>
    </row>
    <row r="527" spans="1:20" ht="14.4" customHeight="1" x14ac:dyDescent="0.3">
      <c r="A527" s="107"/>
      <c r="B527" s="108"/>
      <c r="C527" s="108"/>
      <c r="D527" s="108"/>
      <c r="E527" s="108"/>
      <c r="F527" s="108"/>
      <c r="G527" s="114"/>
      <c r="H527" s="110"/>
      <c r="I527" s="110"/>
      <c r="J527" s="12"/>
      <c r="K527" s="12"/>
      <c r="L527" s="12"/>
      <c r="M527" s="12"/>
      <c r="N527" s="12"/>
      <c r="O527" s="12"/>
      <c r="P527" s="2"/>
      <c r="Q527" s="2"/>
      <c r="R527" s="2"/>
      <c r="S527" s="2"/>
      <c r="T527" s="2"/>
    </row>
    <row r="528" spans="1:20" ht="14.4" customHeight="1" x14ac:dyDescent="0.3">
      <c r="A528" s="107"/>
      <c r="B528" s="108"/>
      <c r="C528" s="108"/>
      <c r="D528" s="108"/>
      <c r="E528" s="108"/>
      <c r="F528" s="108"/>
      <c r="G528" s="114"/>
      <c r="H528" s="110"/>
      <c r="I528" s="110"/>
      <c r="J528" s="12"/>
      <c r="K528" s="12"/>
      <c r="L528" s="12"/>
      <c r="M528" s="12"/>
      <c r="N528" s="12"/>
      <c r="O528" s="12"/>
      <c r="P528" s="2"/>
      <c r="Q528" s="2"/>
      <c r="R528" s="2"/>
      <c r="S528" s="2"/>
      <c r="T528" s="2"/>
    </row>
    <row r="529" spans="1:20" ht="14.4" customHeight="1" x14ac:dyDescent="0.3">
      <c r="A529" s="107"/>
      <c r="B529" s="108"/>
      <c r="C529" s="108"/>
      <c r="D529" s="108"/>
      <c r="E529" s="108"/>
      <c r="F529" s="108"/>
      <c r="G529" s="114"/>
      <c r="H529" s="110"/>
      <c r="I529" s="110"/>
      <c r="J529" s="12"/>
      <c r="K529" s="12"/>
      <c r="L529" s="12"/>
      <c r="M529" s="12"/>
      <c r="N529" s="12"/>
      <c r="O529" s="12"/>
      <c r="P529" s="2"/>
      <c r="Q529" s="2"/>
      <c r="R529" s="2"/>
      <c r="S529" s="2"/>
      <c r="T529" s="2"/>
    </row>
    <row r="530" spans="1:20" ht="14.4" customHeight="1" x14ac:dyDescent="0.3">
      <c r="A530" s="107"/>
      <c r="B530" s="108"/>
      <c r="C530" s="108"/>
      <c r="D530" s="108"/>
      <c r="E530" s="108"/>
      <c r="F530" s="108"/>
      <c r="G530" s="114"/>
      <c r="H530" s="110"/>
      <c r="I530" s="110"/>
      <c r="J530" s="12"/>
      <c r="K530" s="12"/>
      <c r="L530" s="12"/>
      <c r="M530" s="12"/>
      <c r="N530" s="12"/>
      <c r="O530" s="12"/>
      <c r="P530" s="2"/>
      <c r="Q530" s="2"/>
      <c r="R530" s="2"/>
      <c r="S530" s="2"/>
      <c r="T530" s="2"/>
    </row>
    <row r="531" spans="1:20" ht="14.4" customHeight="1" x14ac:dyDescent="0.3">
      <c r="A531" s="107"/>
      <c r="B531" s="108"/>
      <c r="C531" s="108"/>
      <c r="D531" s="108"/>
      <c r="E531" s="108"/>
      <c r="F531" s="108"/>
      <c r="G531" s="114"/>
      <c r="H531" s="110"/>
      <c r="I531" s="110"/>
      <c r="J531" s="12"/>
      <c r="K531" s="12"/>
      <c r="L531" s="12"/>
      <c r="M531" s="12"/>
      <c r="N531" s="12"/>
      <c r="O531" s="12"/>
      <c r="P531" s="2"/>
      <c r="Q531" s="2"/>
      <c r="R531" s="2"/>
      <c r="S531" s="2"/>
      <c r="T531" s="2"/>
    </row>
    <row r="532" spans="1:20" ht="14.4" customHeight="1" x14ac:dyDescent="0.3">
      <c r="A532" s="107"/>
      <c r="B532" s="108"/>
      <c r="C532" s="108"/>
      <c r="D532" s="108"/>
      <c r="E532" s="108"/>
      <c r="F532" s="108"/>
      <c r="G532" s="114"/>
      <c r="H532" s="110"/>
      <c r="I532" s="110"/>
      <c r="J532" s="12"/>
      <c r="K532" s="12"/>
      <c r="L532" s="12"/>
      <c r="M532" s="12"/>
      <c r="N532" s="12"/>
      <c r="O532" s="12"/>
      <c r="P532" s="2"/>
      <c r="Q532" s="2"/>
      <c r="R532" s="2"/>
      <c r="S532" s="2"/>
      <c r="T532" s="2"/>
    </row>
    <row r="533" spans="1:20" ht="14.4" customHeight="1" x14ac:dyDescent="0.3">
      <c r="A533" s="107"/>
      <c r="B533" s="108"/>
      <c r="C533" s="108"/>
      <c r="D533" s="108"/>
      <c r="E533" s="108"/>
      <c r="F533" s="108"/>
      <c r="G533" s="114"/>
      <c r="H533" s="110"/>
      <c r="I533" s="110"/>
      <c r="J533" s="12"/>
      <c r="K533" s="12"/>
      <c r="L533" s="12"/>
      <c r="M533" s="12"/>
      <c r="N533" s="12"/>
      <c r="O533" s="12"/>
      <c r="P533" s="2"/>
      <c r="Q533" s="2"/>
      <c r="R533" s="2"/>
      <c r="S533" s="2"/>
      <c r="T533" s="2"/>
    </row>
    <row r="534" spans="1:20" ht="14.4" customHeight="1" x14ac:dyDescent="0.3">
      <c r="A534" s="107"/>
      <c r="B534" s="108"/>
      <c r="C534" s="108"/>
      <c r="D534" s="108"/>
      <c r="E534" s="108"/>
      <c r="F534" s="108"/>
      <c r="G534" s="114"/>
      <c r="H534" s="110"/>
      <c r="I534" s="110"/>
      <c r="J534" s="12"/>
      <c r="K534" s="12"/>
      <c r="L534" s="12"/>
      <c r="M534" s="12"/>
      <c r="N534" s="12"/>
      <c r="O534" s="12"/>
      <c r="P534" s="2"/>
      <c r="Q534" s="2"/>
      <c r="R534" s="2"/>
      <c r="S534" s="2"/>
      <c r="T534" s="2"/>
    </row>
    <row r="535" spans="1:20" ht="14.4" customHeight="1" x14ac:dyDescent="0.3">
      <c r="A535" s="107"/>
      <c r="B535" s="108"/>
      <c r="C535" s="108"/>
      <c r="D535" s="108"/>
      <c r="E535" s="108"/>
      <c r="F535" s="108"/>
      <c r="G535" s="114"/>
      <c r="H535" s="110"/>
      <c r="I535" s="110"/>
      <c r="J535" s="12"/>
      <c r="K535" s="12"/>
      <c r="L535" s="12"/>
      <c r="M535" s="12"/>
      <c r="N535" s="12"/>
      <c r="O535" s="12"/>
      <c r="P535" s="2"/>
      <c r="Q535" s="2"/>
      <c r="R535" s="2"/>
      <c r="S535" s="2"/>
      <c r="T535" s="2"/>
    </row>
    <row r="536" spans="1:20" ht="14.4" customHeight="1" x14ac:dyDescent="0.3">
      <c r="A536" s="107"/>
      <c r="B536" s="108"/>
      <c r="C536" s="108"/>
      <c r="D536" s="108"/>
      <c r="E536" s="108"/>
      <c r="F536" s="108"/>
      <c r="G536" s="114"/>
      <c r="H536" s="110"/>
      <c r="I536" s="110"/>
      <c r="J536" s="12"/>
      <c r="K536" s="12"/>
      <c r="L536" s="12"/>
      <c r="M536" s="12"/>
      <c r="N536" s="12"/>
      <c r="O536" s="12"/>
      <c r="P536" s="2"/>
      <c r="Q536" s="2"/>
      <c r="R536" s="2"/>
      <c r="S536" s="2"/>
      <c r="T536" s="2"/>
    </row>
    <row r="537" spans="1:20" ht="14.4" customHeight="1" x14ac:dyDescent="0.3">
      <c r="A537" s="107"/>
      <c r="B537" s="108"/>
      <c r="C537" s="108"/>
      <c r="D537" s="108"/>
      <c r="E537" s="108"/>
      <c r="F537" s="108"/>
      <c r="G537" s="114"/>
      <c r="H537" s="110"/>
      <c r="I537" s="110"/>
      <c r="J537" s="12"/>
      <c r="K537" s="12"/>
      <c r="L537" s="12"/>
      <c r="M537" s="12"/>
      <c r="N537" s="12"/>
      <c r="O537" s="12"/>
      <c r="P537" s="2"/>
      <c r="Q537" s="2"/>
      <c r="R537" s="2"/>
      <c r="S537" s="2"/>
      <c r="T537" s="2"/>
    </row>
    <row r="538" spans="1:20" ht="14.4" customHeight="1" x14ac:dyDescent="0.3">
      <c r="A538" s="107"/>
      <c r="B538" s="108"/>
      <c r="C538" s="108"/>
      <c r="D538" s="108"/>
      <c r="E538" s="108"/>
      <c r="F538" s="108"/>
      <c r="G538" s="114"/>
      <c r="H538" s="110"/>
      <c r="I538" s="110"/>
      <c r="J538" s="12"/>
      <c r="K538" s="12"/>
      <c r="L538" s="12"/>
      <c r="M538" s="12"/>
      <c r="N538" s="12"/>
      <c r="O538" s="12"/>
      <c r="P538" s="2"/>
      <c r="Q538" s="2"/>
      <c r="R538" s="2"/>
      <c r="S538" s="2"/>
      <c r="T538" s="2"/>
    </row>
    <row r="539" spans="1:20" ht="14.4" customHeight="1" x14ac:dyDescent="0.3">
      <c r="A539" s="107"/>
      <c r="B539" s="108"/>
      <c r="C539" s="108"/>
      <c r="D539" s="108"/>
      <c r="E539" s="108"/>
      <c r="F539" s="108"/>
      <c r="G539" s="114"/>
      <c r="H539" s="110"/>
      <c r="I539" s="110"/>
      <c r="J539" s="12"/>
      <c r="K539" s="12"/>
      <c r="L539" s="12"/>
      <c r="M539" s="12"/>
      <c r="N539" s="12"/>
      <c r="O539" s="12"/>
      <c r="P539" s="2"/>
      <c r="Q539" s="2"/>
      <c r="R539" s="2"/>
      <c r="S539" s="2"/>
      <c r="T539" s="2"/>
    </row>
    <row r="540" spans="1:20" ht="14.4" customHeight="1" x14ac:dyDescent="0.3">
      <c r="A540" s="107"/>
      <c r="B540" s="108"/>
      <c r="C540" s="108"/>
      <c r="D540" s="108"/>
      <c r="E540" s="108"/>
      <c r="F540" s="108"/>
      <c r="G540" s="114"/>
      <c r="H540" s="110"/>
      <c r="I540" s="110"/>
      <c r="J540" s="12"/>
      <c r="K540" s="12"/>
      <c r="L540" s="12"/>
      <c r="M540" s="12"/>
      <c r="N540" s="12"/>
      <c r="O540" s="12"/>
      <c r="P540" s="2"/>
      <c r="Q540" s="2"/>
      <c r="R540" s="2"/>
      <c r="S540" s="2"/>
      <c r="T540" s="2"/>
    </row>
    <row r="541" spans="1:20" ht="14.4" customHeight="1" x14ac:dyDescent="0.3">
      <c r="A541" s="107"/>
      <c r="B541" s="108"/>
      <c r="C541" s="108"/>
      <c r="D541" s="108"/>
      <c r="E541" s="108"/>
      <c r="F541" s="108"/>
      <c r="G541" s="114"/>
      <c r="H541" s="110"/>
      <c r="I541" s="110"/>
      <c r="J541" s="12"/>
      <c r="K541" s="12"/>
      <c r="L541" s="12"/>
      <c r="M541" s="12"/>
      <c r="N541" s="12"/>
      <c r="O541" s="12"/>
      <c r="P541" s="2"/>
      <c r="Q541" s="2"/>
      <c r="R541" s="2"/>
      <c r="S541" s="2"/>
      <c r="T541" s="2"/>
    </row>
    <row r="542" spans="1:20" ht="14.4" customHeight="1" x14ac:dyDescent="0.3">
      <c r="A542" s="107"/>
      <c r="B542" s="108"/>
      <c r="C542" s="108"/>
      <c r="D542" s="108"/>
      <c r="E542" s="108"/>
      <c r="F542" s="108"/>
      <c r="G542" s="114"/>
      <c r="H542" s="110"/>
      <c r="I542" s="110"/>
      <c r="J542" s="12"/>
      <c r="K542" s="12"/>
      <c r="L542" s="12"/>
      <c r="M542" s="12"/>
      <c r="N542" s="12"/>
      <c r="O542" s="12"/>
      <c r="P542" s="2"/>
      <c r="Q542" s="2"/>
      <c r="R542" s="2"/>
      <c r="S542" s="2"/>
      <c r="T542" s="2"/>
    </row>
    <row r="543" spans="1:20" ht="14.4" customHeight="1" x14ac:dyDescent="0.3">
      <c r="A543" s="107"/>
      <c r="B543" s="108"/>
      <c r="C543" s="108"/>
      <c r="D543" s="108"/>
      <c r="E543" s="108"/>
      <c r="F543" s="108"/>
      <c r="G543" s="114"/>
      <c r="H543" s="110"/>
      <c r="I543" s="110"/>
      <c r="J543" s="12"/>
      <c r="K543" s="12"/>
      <c r="L543" s="12"/>
      <c r="M543" s="12"/>
      <c r="N543" s="12"/>
      <c r="O543" s="12"/>
      <c r="P543" s="2"/>
      <c r="Q543" s="2"/>
      <c r="R543" s="2"/>
      <c r="S543" s="2"/>
      <c r="T543" s="2"/>
    </row>
    <row r="544" spans="1:20" ht="14.4" customHeight="1" x14ac:dyDescent="0.3">
      <c r="A544" s="107"/>
      <c r="B544" s="108"/>
      <c r="C544" s="108"/>
      <c r="D544" s="108"/>
      <c r="E544" s="108"/>
      <c r="F544" s="108"/>
      <c r="G544" s="114"/>
      <c r="H544" s="110"/>
      <c r="I544" s="110"/>
      <c r="J544" s="12"/>
      <c r="K544" s="12"/>
      <c r="L544" s="12"/>
      <c r="M544" s="12"/>
      <c r="N544" s="12"/>
      <c r="O544" s="12"/>
      <c r="P544" s="2"/>
      <c r="Q544" s="2"/>
      <c r="R544" s="2"/>
      <c r="S544" s="2"/>
      <c r="T544" s="2"/>
    </row>
    <row r="545" spans="1:20" ht="14.4" customHeight="1" x14ac:dyDescent="0.3">
      <c r="A545" s="107"/>
      <c r="B545" s="108"/>
      <c r="C545" s="108"/>
      <c r="D545" s="108"/>
      <c r="E545" s="108"/>
      <c r="F545" s="108"/>
      <c r="G545" s="114"/>
      <c r="H545" s="110"/>
      <c r="I545" s="110"/>
      <c r="J545" s="12"/>
      <c r="K545" s="12"/>
      <c r="L545" s="12"/>
      <c r="M545" s="12"/>
      <c r="N545" s="12"/>
      <c r="O545" s="12"/>
      <c r="P545" s="2"/>
      <c r="Q545" s="2"/>
      <c r="R545" s="2"/>
      <c r="S545" s="2"/>
      <c r="T545" s="2"/>
    </row>
    <row r="546" spans="1:20" ht="14.4" customHeight="1" x14ac:dyDescent="0.3">
      <c r="A546" s="107"/>
      <c r="B546" s="108"/>
      <c r="C546" s="108"/>
      <c r="D546" s="108"/>
      <c r="E546" s="108"/>
      <c r="F546" s="108"/>
      <c r="G546" s="114"/>
      <c r="H546" s="110"/>
      <c r="I546" s="110"/>
      <c r="J546" s="12"/>
      <c r="K546" s="12"/>
      <c r="L546" s="12"/>
      <c r="M546" s="12"/>
      <c r="N546" s="12"/>
      <c r="O546" s="12"/>
      <c r="P546" s="2"/>
      <c r="Q546" s="2"/>
      <c r="R546" s="2"/>
      <c r="S546" s="2"/>
      <c r="T546" s="2"/>
    </row>
    <row r="547" spans="1:20" ht="14.4" customHeight="1" x14ac:dyDescent="0.3">
      <c r="A547" s="107"/>
      <c r="B547" s="108"/>
      <c r="C547" s="108"/>
      <c r="D547" s="108"/>
      <c r="E547" s="108"/>
      <c r="F547" s="108"/>
      <c r="G547" s="114"/>
      <c r="H547" s="110"/>
      <c r="I547" s="110"/>
      <c r="J547" s="12"/>
      <c r="K547" s="12"/>
      <c r="L547" s="12"/>
      <c r="M547" s="12"/>
      <c r="N547" s="12"/>
      <c r="O547" s="12"/>
      <c r="P547" s="2"/>
      <c r="Q547" s="2"/>
      <c r="R547" s="2"/>
      <c r="S547" s="2"/>
      <c r="T547" s="2"/>
    </row>
    <row r="548" spans="1:20" ht="14.4" customHeight="1" x14ac:dyDescent="0.3">
      <c r="A548" s="107"/>
      <c r="B548" s="108"/>
      <c r="C548" s="108"/>
      <c r="D548" s="108"/>
      <c r="E548" s="108"/>
      <c r="F548" s="108"/>
      <c r="G548" s="114"/>
      <c r="H548" s="110"/>
      <c r="I548" s="110"/>
      <c r="J548" s="12"/>
      <c r="K548" s="12"/>
      <c r="L548" s="12"/>
      <c r="M548" s="12"/>
      <c r="N548" s="12"/>
      <c r="O548" s="12"/>
      <c r="P548" s="2"/>
      <c r="Q548" s="2"/>
      <c r="R548" s="2"/>
      <c r="S548" s="2"/>
      <c r="T548" s="2"/>
    </row>
    <row r="549" spans="1:20" ht="14.4" customHeight="1" x14ac:dyDescent="0.3">
      <c r="A549" s="107"/>
      <c r="B549" s="108"/>
      <c r="C549" s="108"/>
      <c r="D549" s="108"/>
      <c r="E549" s="108"/>
      <c r="F549" s="108"/>
      <c r="G549" s="114"/>
      <c r="H549" s="110"/>
      <c r="I549" s="110"/>
      <c r="J549" s="12"/>
      <c r="K549" s="12"/>
      <c r="L549" s="12"/>
      <c r="M549" s="12"/>
      <c r="N549" s="12"/>
      <c r="O549" s="12"/>
      <c r="P549" s="2"/>
      <c r="Q549" s="2"/>
      <c r="R549" s="2"/>
      <c r="S549" s="2"/>
      <c r="T549" s="2"/>
    </row>
    <row r="550" spans="1:20" ht="14.4" customHeight="1" x14ac:dyDescent="0.3">
      <c r="A550" s="107"/>
      <c r="B550" s="108"/>
      <c r="C550" s="108"/>
      <c r="D550" s="108"/>
      <c r="E550" s="108"/>
      <c r="F550" s="108"/>
      <c r="G550" s="114"/>
      <c r="H550" s="110"/>
      <c r="I550" s="110"/>
      <c r="J550" s="12"/>
      <c r="K550" s="12"/>
      <c r="L550" s="12"/>
      <c r="M550" s="12"/>
      <c r="N550" s="12"/>
      <c r="O550" s="12"/>
      <c r="P550" s="2"/>
      <c r="Q550" s="2"/>
      <c r="R550" s="2"/>
      <c r="S550" s="2"/>
      <c r="T550" s="2"/>
    </row>
    <row r="551" spans="1:20" ht="14.4" customHeight="1" x14ac:dyDescent="0.3">
      <c r="A551" s="107"/>
      <c r="B551" s="108"/>
      <c r="C551" s="108"/>
      <c r="D551" s="108"/>
      <c r="E551" s="108"/>
      <c r="F551" s="108"/>
      <c r="G551" s="114"/>
      <c r="H551" s="110"/>
      <c r="I551" s="110"/>
      <c r="J551" s="12"/>
      <c r="K551" s="12"/>
      <c r="L551" s="12"/>
      <c r="M551" s="12"/>
      <c r="N551" s="12"/>
      <c r="O551" s="12"/>
      <c r="P551" s="2"/>
      <c r="Q551" s="2"/>
      <c r="R551" s="2"/>
      <c r="S551" s="2"/>
      <c r="T551" s="2"/>
    </row>
    <row r="552" spans="1:20" ht="14.4" customHeight="1" x14ac:dyDescent="0.3">
      <c r="A552" s="107"/>
      <c r="B552" s="108"/>
      <c r="C552" s="108"/>
      <c r="D552" s="108"/>
      <c r="E552" s="108"/>
      <c r="F552" s="108"/>
      <c r="G552" s="114"/>
      <c r="H552" s="110"/>
      <c r="I552" s="110"/>
      <c r="J552" s="12"/>
      <c r="K552" s="12"/>
      <c r="L552" s="12"/>
      <c r="M552" s="12"/>
      <c r="N552" s="12"/>
      <c r="O552" s="12"/>
      <c r="P552" s="2"/>
      <c r="Q552" s="2"/>
      <c r="R552" s="2"/>
      <c r="S552" s="2"/>
      <c r="T552" s="2"/>
    </row>
    <row r="553" spans="1:20" ht="14.4" customHeight="1" x14ac:dyDescent="0.3">
      <c r="A553" s="107"/>
      <c r="B553" s="108"/>
      <c r="C553" s="108"/>
      <c r="D553" s="108"/>
      <c r="E553" s="108"/>
      <c r="F553" s="108"/>
      <c r="G553" s="114"/>
      <c r="H553" s="110"/>
      <c r="I553" s="110"/>
      <c r="J553" s="12"/>
      <c r="K553" s="12"/>
      <c r="L553" s="12"/>
      <c r="M553" s="12"/>
      <c r="N553" s="12"/>
      <c r="O553" s="12"/>
      <c r="P553" s="2"/>
      <c r="Q553" s="2"/>
      <c r="R553" s="2"/>
      <c r="S553" s="2"/>
      <c r="T553" s="2"/>
    </row>
    <row r="554" spans="1:20" ht="14.4" customHeight="1" x14ac:dyDescent="0.3">
      <c r="A554" s="107"/>
      <c r="B554" s="108"/>
      <c r="C554" s="108"/>
      <c r="D554" s="108"/>
      <c r="E554" s="108"/>
      <c r="F554" s="108"/>
      <c r="G554" s="114"/>
      <c r="H554" s="110"/>
      <c r="I554" s="110"/>
      <c r="J554" s="12"/>
      <c r="K554" s="12"/>
      <c r="L554" s="12"/>
      <c r="M554" s="12"/>
      <c r="N554" s="12"/>
      <c r="O554" s="12"/>
      <c r="P554" s="2"/>
      <c r="Q554" s="2"/>
      <c r="R554" s="2"/>
      <c r="S554" s="2"/>
      <c r="T554" s="2"/>
    </row>
    <row r="555" spans="1:20" ht="14.4" customHeight="1" x14ac:dyDescent="0.3">
      <c r="A555" s="107"/>
      <c r="B555" s="108"/>
      <c r="C555" s="108"/>
      <c r="D555" s="108"/>
      <c r="E555" s="108"/>
      <c r="F555" s="108"/>
      <c r="G555" s="114"/>
      <c r="H555" s="110"/>
      <c r="I555" s="110"/>
      <c r="J555" s="12"/>
      <c r="K555" s="12"/>
      <c r="L555" s="12"/>
      <c r="M555" s="12"/>
      <c r="N555" s="12"/>
      <c r="O555" s="12"/>
      <c r="P555" s="2"/>
      <c r="Q555" s="2"/>
      <c r="R555" s="2"/>
      <c r="S555" s="2"/>
      <c r="T555" s="2"/>
    </row>
    <row r="556" spans="1:20" ht="14.4" customHeight="1" x14ac:dyDescent="0.3">
      <c r="A556" s="107"/>
      <c r="B556" s="108"/>
      <c r="C556" s="108"/>
      <c r="D556" s="108"/>
      <c r="E556" s="108"/>
      <c r="F556" s="108"/>
      <c r="G556" s="114"/>
      <c r="H556" s="110"/>
      <c r="I556" s="110"/>
      <c r="J556" s="12"/>
      <c r="K556" s="12"/>
      <c r="L556" s="12"/>
      <c r="M556" s="12"/>
      <c r="N556" s="12"/>
      <c r="O556" s="12"/>
      <c r="P556" s="2"/>
      <c r="Q556" s="2"/>
      <c r="R556" s="2"/>
      <c r="S556" s="2"/>
      <c r="T556" s="2"/>
    </row>
    <row r="557" spans="1:20" ht="14.4" customHeight="1" x14ac:dyDescent="0.3">
      <c r="A557" s="107"/>
      <c r="B557" s="108"/>
      <c r="C557" s="108"/>
      <c r="D557" s="108"/>
      <c r="E557" s="108"/>
      <c r="F557" s="108"/>
      <c r="G557" s="114"/>
      <c r="H557" s="110"/>
      <c r="I557" s="110"/>
      <c r="J557" s="12"/>
      <c r="K557" s="12"/>
      <c r="L557" s="12"/>
      <c r="M557" s="12"/>
      <c r="N557" s="12"/>
      <c r="O557" s="12"/>
      <c r="P557" s="2"/>
      <c r="Q557" s="2"/>
      <c r="R557" s="2"/>
      <c r="S557" s="2"/>
      <c r="T557" s="2"/>
    </row>
    <row r="558" spans="1:20" ht="14.4" customHeight="1" x14ac:dyDescent="0.3">
      <c r="A558" s="107"/>
      <c r="B558" s="108"/>
      <c r="C558" s="108"/>
      <c r="D558" s="108"/>
      <c r="E558" s="108"/>
      <c r="F558" s="108"/>
      <c r="G558" s="114"/>
      <c r="H558" s="110"/>
      <c r="I558" s="110"/>
      <c r="J558" s="12"/>
      <c r="K558" s="12"/>
      <c r="L558" s="12"/>
      <c r="M558" s="12"/>
      <c r="N558" s="12"/>
      <c r="O558" s="12"/>
      <c r="P558" s="2"/>
      <c r="Q558" s="2"/>
      <c r="R558" s="2"/>
      <c r="S558" s="2"/>
      <c r="T558" s="2"/>
    </row>
    <row r="559" spans="1:20" ht="14.4" customHeight="1" x14ac:dyDescent="0.3">
      <c r="A559" s="107"/>
      <c r="B559" s="108"/>
      <c r="C559" s="108"/>
      <c r="D559" s="108"/>
      <c r="E559" s="108"/>
      <c r="F559" s="108"/>
      <c r="G559" s="114"/>
      <c r="H559" s="110"/>
      <c r="I559" s="110"/>
      <c r="J559" s="12"/>
      <c r="K559" s="12"/>
      <c r="L559" s="12"/>
      <c r="M559" s="12"/>
      <c r="N559" s="12"/>
      <c r="O559" s="12"/>
      <c r="P559" s="2"/>
      <c r="Q559" s="2"/>
      <c r="R559" s="2"/>
      <c r="S559" s="2"/>
      <c r="T559" s="2"/>
    </row>
    <row r="560" spans="1:20" ht="14.4" customHeight="1" x14ac:dyDescent="0.3">
      <c r="A560" s="107"/>
      <c r="B560" s="108"/>
      <c r="C560" s="108"/>
      <c r="D560" s="108"/>
      <c r="E560" s="108"/>
      <c r="F560" s="108"/>
      <c r="G560" s="114"/>
      <c r="H560" s="110"/>
      <c r="I560" s="110"/>
      <c r="J560" s="12"/>
      <c r="K560" s="12"/>
      <c r="L560" s="12"/>
      <c r="M560" s="12"/>
      <c r="N560" s="12"/>
      <c r="O560" s="12"/>
      <c r="P560" s="2"/>
      <c r="Q560" s="2"/>
      <c r="R560" s="2"/>
      <c r="S560" s="2"/>
      <c r="T560" s="2"/>
    </row>
    <row r="561" spans="1:20" ht="14.4" customHeight="1" x14ac:dyDescent="0.3">
      <c r="A561" s="107"/>
      <c r="B561" s="108"/>
      <c r="C561" s="108"/>
      <c r="D561" s="108"/>
      <c r="E561" s="108"/>
      <c r="F561" s="108"/>
      <c r="G561" s="114"/>
      <c r="H561" s="110"/>
      <c r="I561" s="110"/>
      <c r="J561" s="12"/>
      <c r="K561" s="12"/>
      <c r="L561" s="12"/>
      <c r="M561" s="12"/>
      <c r="N561" s="12"/>
      <c r="O561" s="12"/>
      <c r="P561" s="2"/>
      <c r="Q561" s="2"/>
      <c r="R561" s="2"/>
      <c r="S561" s="2"/>
      <c r="T561" s="2"/>
    </row>
    <row r="562" spans="1:20" ht="14.4" customHeight="1" x14ac:dyDescent="0.3">
      <c r="A562" s="107"/>
      <c r="B562" s="108"/>
      <c r="C562" s="108"/>
      <c r="D562" s="108"/>
      <c r="E562" s="108"/>
      <c r="F562" s="108"/>
      <c r="G562" s="114"/>
      <c r="H562" s="110"/>
      <c r="I562" s="110"/>
      <c r="J562" s="12"/>
      <c r="K562" s="12"/>
      <c r="L562" s="12"/>
      <c r="M562" s="12"/>
      <c r="N562" s="12"/>
      <c r="O562" s="12"/>
      <c r="P562" s="2"/>
      <c r="Q562" s="2"/>
      <c r="R562" s="2"/>
      <c r="S562" s="2"/>
      <c r="T562" s="2"/>
    </row>
    <row r="563" spans="1:20" ht="14.4" customHeight="1" x14ac:dyDescent="0.3">
      <c r="A563" s="107"/>
      <c r="B563" s="108"/>
      <c r="C563" s="108"/>
      <c r="D563" s="108"/>
      <c r="E563" s="108"/>
      <c r="F563" s="108"/>
      <c r="G563" s="114"/>
      <c r="H563" s="110"/>
      <c r="I563" s="110"/>
      <c r="J563" s="12"/>
      <c r="K563" s="12"/>
      <c r="L563" s="12"/>
      <c r="M563" s="12"/>
      <c r="N563" s="12"/>
      <c r="O563" s="12"/>
      <c r="P563" s="2"/>
      <c r="Q563" s="2"/>
      <c r="R563" s="2"/>
      <c r="S563" s="2"/>
      <c r="T563" s="2"/>
    </row>
    <row r="564" spans="1:20" ht="14.4" customHeight="1" x14ac:dyDescent="0.3">
      <c r="A564" s="107"/>
      <c r="B564" s="108"/>
      <c r="C564" s="108"/>
      <c r="D564" s="108"/>
      <c r="E564" s="108"/>
      <c r="F564" s="108"/>
      <c r="G564" s="114"/>
      <c r="H564" s="110"/>
      <c r="I564" s="110"/>
      <c r="J564" s="12"/>
      <c r="K564" s="12"/>
      <c r="L564" s="12"/>
      <c r="M564" s="12"/>
      <c r="N564" s="12"/>
      <c r="O564" s="12"/>
      <c r="P564" s="2"/>
      <c r="Q564" s="2"/>
      <c r="R564" s="2"/>
      <c r="S564" s="2"/>
      <c r="T564" s="2"/>
    </row>
    <row r="565" spans="1:20" ht="14.4" customHeight="1" x14ac:dyDescent="0.3">
      <c r="A565" s="107"/>
      <c r="B565" s="108"/>
      <c r="C565" s="108"/>
      <c r="D565" s="108"/>
      <c r="E565" s="108"/>
      <c r="F565" s="108"/>
      <c r="G565" s="114"/>
      <c r="H565" s="110"/>
      <c r="I565" s="110"/>
      <c r="J565" s="12"/>
      <c r="K565" s="12"/>
      <c r="L565" s="12"/>
      <c r="M565" s="12"/>
      <c r="N565" s="12"/>
      <c r="O565" s="12"/>
      <c r="P565" s="2"/>
      <c r="Q565" s="2"/>
      <c r="R565" s="2"/>
      <c r="S565" s="2"/>
      <c r="T565" s="2"/>
    </row>
    <row r="566" spans="1:20" ht="14.4" customHeight="1" x14ac:dyDescent="0.3">
      <c r="A566" s="107"/>
      <c r="B566" s="108"/>
      <c r="C566" s="108"/>
      <c r="D566" s="108"/>
      <c r="E566" s="108"/>
      <c r="F566" s="108"/>
      <c r="G566" s="114"/>
      <c r="H566" s="110"/>
      <c r="I566" s="110"/>
      <c r="J566" s="12"/>
      <c r="K566" s="12"/>
      <c r="L566" s="12"/>
      <c r="M566" s="12"/>
      <c r="N566" s="12"/>
      <c r="O566" s="12"/>
      <c r="P566" s="2"/>
      <c r="Q566" s="2"/>
      <c r="R566" s="2"/>
      <c r="S566" s="2"/>
      <c r="T566" s="2"/>
    </row>
    <row r="567" spans="1:20" ht="14.4" customHeight="1" x14ac:dyDescent="0.3">
      <c r="A567" s="107"/>
      <c r="B567" s="108"/>
      <c r="C567" s="108"/>
      <c r="D567" s="108"/>
      <c r="E567" s="108"/>
      <c r="F567" s="108"/>
      <c r="G567" s="114"/>
      <c r="H567" s="110"/>
      <c r="I567" s="110"/>
      <c r="J567" s="12"/>
      <c r="K567" s="12"/>
      <c r="L567" s="12"/>
      <c r="M567" s="12"/>
      <c r="N567" s="12"/>
      <c r="O567" s="12"/>
      <c r="P567" s="2"/>
      <c r="Q567" s="2"/>
      <c r="R567" s="2"/>
      <c r="S567" s="2"/>
      <c r="T567" s="2"/>
    </row>
    <row r="568" spans="1:20" ht="14.4" customHeight="1" x14ac:dyDescent="0.3">
      <c r="A568" s="107"/>
      <c r="B568" s="108"/>
      <c r="C568" s="108"/>
      <c r="D568" s="108"/>
      <c r="E568" s="108"/>
      <c r="F568" s="108"/>
      <c r="G568" s="114"/>
      <c r="H568" s="110"/>
      <c r="I568" s="110"/>
      <c r="J568" s="12"/>
      <c r="K568" s="12"/>
      <c r="L568" s="12"/>
      <c r="M568" s="12"/>
      <c r="N568" s="12"/>
      <c r="O568" s="12"/>
      <c r="P568" s="2"/>
      <c r="Q568" s="2"/>
      <c r="R568" s="2"/>
      <c r="S568" s="2"/>
      <c r="T568" s="2"/>
    </row>
    <row r="569" spans="1:20" ht="14.4" customHeight="1" x14ac:dyDescent="0.3">
      <c r="A569" s="107"/>
      <c r="B569" s="108"/>
      <c r="C569" s="108"/>
      <c r="D569" s="108"/>
      <c r="E569" s="108"/>
      <c r="F569" s="108"/>
      <c r="G569" s="114"/>
      <c r="H569" s="110"/>
      <c r="I569" s="110"/>
      <c r="J569" s="12"/>
      <c r="K569" s="12"/>
      <c r="L569" s="12"/>
      <c r="M569" s="12"/>
      <c r="N569" s="12"/>
      <c r="O569" s="12"/>
      <c r="P569" s="2"/>
      <c r="Q569" s="2"/>
      <c r="R569" s="2"/>
      <c r="S569" s="2"/>
      <c r="T569" s="2"/>
    </row>
    <row r="570" spans="1:20" ht="14.4" customHeight="1" x14ac:dyDescent="0.3">
      <c r="A570" s="107"/>
      <c r="B570" s="108"/>
      <c r="C570" s="108"/>
      <c r="D570" s="108"/>
      <c r="E570" s="108"/>
      <c r="F570" s="108"/>
      <c r="G570" s="114"/>
      <c r="H570" s="110"/>
      <c r="I570" s="110"/>
      <c r="J570" s="12"/>
      <c r="K570" s="12"/>
      <c r="L570" s="12"/>
      <c r="M570" s="12"/>
      <c r="N570" s="12"/>
      <c r="O570" s="12"/>
      <c r="P570" s="2"/>
      <c r="Q570" s="2"/>
      <c r="R570" s="2"/>
      <c r="S570" s="2"/>
      <c r="T570" s="2"/>
    </row>
    <row r="571" spans="1:20" ht="14.4" customHeight="1" x14ac:dyDescent="0.3">
      <c r="A571" s="107"/>
      <c r="B571" s="108"/>
      <c r="C571" s="108"/>
      <c r="D571" s="108"/>
      <c r="E571" s="108"/>
      <c r="F571" s="108"/>
      <c r="G571" s="114"/>
      <c r="H571" s="110"/>
      <c r="I571" s="110"/>
      <c r="J571" s="12"/>
      <c r="K571" s="12"/>
      <c r="L571" s="12"/>
      <c r="M571" s="12"/>
      <c r="N571" s="12"/>
      <c r="O571" s="12"/>
      <c r="P571" s="2"/>
      <c r="Q571" s="2"/>
      <c r="R571" s="2"/>
      <c r="S571" s="2"/>
      <c r="T571" s="2"/>
    </row>
    <row r="572" spans="1:20" ht="14.4" customHeight="1" x14ac:dyDescent="0.3">
      <c r="A572" s="107"/>
      <c r="B572" s="108"/>
      <c r="C572" s="108"/>
      <c r="D572" s="108"/>
      <c r="E572" s="108"/>
      <c r="F572" s="108"/>
      <c r="G572" s="114"/>
      <c r="H572" s="110"/>
      <c r="I572" s="110"/>
      <c r="J572" s="12"/>
      <c r="K572" s="12"/>
      <c r="L572" s="12"/>
      <c r="M572" s="12"/>
      <c r="N572" s="12"/>
      <c r="O572" s="12"/>
      <c r="P572" s="2"/>
      <c r="Q572" s="2"/>
      <c r="R572" s="2"/>
      <c r="S572" s="2"/>
      <c r="T572" s="2"/>
    </row>
    <row r="573" spans="1:20" ht="14.4" customHeight="1" x14ac:dyDescent="0.3">
      <c r="A573" s="107"/>
      <c r="B573" s="108"/>
      <c r="C573" s="108"/>
      <c r="D573" s="108"/>
      <c r="E573" s="108"/>
      <c r="F573" s="108"/>
      <c r="G573" s="114"/>
      <c r="H573" s="110"/>
      <c r="I573" s="110"/>
      <c r="J573" s="12"/>
      <c r="K573" s="12"/>
      <c r="L573" s="12"/>
      <c r="M573" s="12"/>
      <c r="N573" s="12"/>
      <c r="O573" s="12"/>
      <c r="P573" s="2"/>
      <c r="Q573" s="2"/>
      <c r="R573" s="2"/>
      <c r="S573" s="2"/>
      <c r="T573" s="2"/>
    </row>
    <row r="574" spans="1:20" ht="14.4" customHeight="1" x14ac:dyDescent="0.3">
      <c r="A574" s="107"/>
      <c r="B574" s="108"/>
      <c r="C574" s="108"/>
      <c r="D574" s="108"/>
      <c r="E574" s="108"/>
      <c r="F574" s="108"/>
      <c r="G574" s="114"/>
      <c r="H574" s="110"/>
      <c r="I574" s="110"/>
      <c r="J574" s="12"/>
      <c r="K574" s="12"/>
      <c r="L574" s="12"/>
      <c r="M574" s="12"/>
      <c r="N574" s="12"/>
      <c r="O574" s="12"/>
      <c r="P574" s="2"/>
      <c r="Q574" s="2"/>
      <c r="R574" s="2"/>
      <c r="S574" s="2"/>
      <c r="T574" s="2"/>
    </row>
    <row r="575" spans="1:20" ht="14.4" customHeight="1" x14ac:dyDescent="0.3">
      <c r="A575" s="107"/>
      <c r="B575" s="108"/>
      <c r="C575" s="108"/>
      <c r="D575" s="108"/>
      <c r="E575" s="108"/>
      <c r="F575" s="108"/>
      <c r="G575" s="114"/>
      <c r="H575" s="110"/>
      <c r="I575" s="110"/>
      <c r="J575" s="12"/>
      <c r="K575" s="12"/>
      <c r="L575" s="12"/>
      <c r="M575" s="12"/>
      <c r="N575" s="12"/>
      <c r="O575" s="12"/>
      <c r="P575" s="2"/>
      <c r="Q575" s="2"/>
      <c r="R575" s="2"/>
      <c r="S575" s="2"/>
      <c r="T575" s="2"/>
    </row>
    <row r="576" spans="1:20" ht="14.4" customHeight="1" x14ac:dyDescent="0.3">
      <c r="A576" s="107"/>
      <c r="B576" s="108"/>
      <c r="C576" s="108"/>
      <c r="D576" s="108"/>
      <c r="E576" s="108"/>
      <c r="F576" s="108"/>
      <c r="G576" s="114"/>
      <c r="H576" s="110"/>
      <c r="I576" s="110"/>
      <c r="J576" s="12"/>
      <c r="K576" s="12"/>
      <c r="L576" s="12"/>
      <c r="M576" s="12"/>
      <c r="N576" s="12"/>
      <c r="O576" s="12"/>
      <c r="P576" s="2"/>
      <c r="Q576" s="2"/>
      <c r="R576" s="2"/>
      <c r="S576" s="2"/>
      <c r="T576" s="2"/>
    </row>
    <row r="577" spans="1:20" ht="14.4" customHeight="1" x14ac:dyDescent="0.3">
      <c r="A577" s="107"/>
      <c r="B577" s="108"/>
      <c r="C577" s="108"/>
      <c r="D577" s="108"/>
      <c r="E577" s="108"/>
      <c r="F577" s="108"/>
      <c r="G577" s="114"/>
      <c r="H577" s="110"/>
      <c r="I577" s="110"/>
      <c r="J577" s="12"/>
      <c r="K577" s="12"/>
      <c r="L577" s="12"/>
      <c r="M577" s="12"/>
      <c r="N577" s="12"/>
      <c r="O577" s="12"/>
      <c r="P577" s="2"/>
      <c r="Q577" s="2"/>
      <c r="R577" s="2"/>
      <c r="S577" s="2"/>
      <c r="T577" s="2"/>
    </row>
    <row r="578" spans="1:20" ht="14.4" customHeight="1" x14ac:dyDescent="0.3">
      <c r="A578" s="107"/>
      <c r="B578" s="108"/>
      <c r="C578" s="108"/>
      <c r="D578" s="108"/>
      <c r="E578" s="108"/>
      <c r="F578" s="108"/>
      <c r="G578" s="114"/>
      <c r="H578" s="110"/>
      <c r="I578" s="110"/>
      <c r="J578" s="12"/>
      <c r="K578" s="12"/>
      <c r="L578" s="12"/>
      <c r="M578" s="12"/>
      <c r="N578" s="12"/>
      <c r="O578" s="12"/>
      <c r="P578" s="2"/>
      <c r="Q578" s="2"/>
      <c r="R578" s="2"/>
      <c r="S578" s="2"/>
      <c r="T578" s="2"/>
    </row>
    <row r="579" spans="1:20" ht="14.4" customHeight="1" x14ac:dyDescent="0.3">
      <c r="A579" s="107"/>
      <c r="B579" s="108"/>
      <c r="C579" s="108"/>
      <c r="D579" s="108"/>
      <c r="E579" s="108"/>
      <c r="F579" s="108"/>
      <c r="G579" s="114"/>
      <c r="H579" s="110"/>
      <c r="I579" s="110"/>
      <c r="J579" s="12"/>
      <c r="K579" s="12"/>
      <c r="L579" s="12"/>
      <c r="M579" s="12"/>
      <c r="N579" s="12"/>
      <c r="O579" s="12"/>
      <c r="P579" s="2"/>
      <c r="Q579" s="2"/>
      <c r="R579" s="2"/>
      <c r="S579" s="2"/>
      <c r="T579" s="2"/>
    </row>
    <row r="580" spans="1:20" ht="14.4" customHeight="1" x14ac:dyDescent="0.3">
      <c r="A580" s="107"/>
      <c r="B580" s="108"/>
      <c r="C580" s="108"/>
      <c r="D580" s="108"/>
      <c r="E580" s="108"/>
      <c r="F580" s="108"/>
      <c r="G580" s="114"/>
      <c r="H580" s="110"/>
      <c r="I580" s="110"/>
      <c r="J580" s="12"/>
      <c r="K580" s="12"/>
      <c r="L580" s="12"/>
      <c r="M580" s="12"/>
      <c r="N580" s="12"/>
      <c r="O580" s="12"/>
      <c r="P580" s="2"/>
      <c r="Q580" s="2"/>
      <c r="R580" s="2"/>
      <c r="S580" s="2"/>
      <c r="T580" s="2"/>
    </row>
    <row r="581" spans="1:20" ht="14.4" customHeight="1" x14ac:dyDescent="0.3">
      <c r="A581" s="107"/>
      <c r="B581" s="108"/>
      <c r="C581" s="108"/>
      <c r="D581" s="108"/>
      <c r="E581" s="108"/>
      <c r="F581" s="108"/>
      <c r="G581" s="114"/>
      <c r="H581" s="110"/>
      <c r="I581" s="110"/>
      <c r="J581" s="12"/>
      <c r="K581" s="12"/>
      <c r="L581" s="12"/>
      <c r="M581" s="12"/>
      <c r="N581" s="12"/>
      <c r="O581" s="12"/>
      <c r="P581" s="2"/>
      <c r="Q581" s="2"/>
      <c r="R581" s="2"/>
      <c r="S581" s="2"/>
      <c r="T581" s="2"/>
    </row>
    <row r="582" spans="1:20" ht="14.4" customHeight="1" x14ac:dyDescent="0.3">
      <c r="A582" s="107"/>
      <c r="B582" s="108"/>
      <c r="C582" s="108"/>
      <c r="D582" s="108"/>
      <c r="E582" s="108"/>
      <c r="F582" s="108"/>
      <c r="G582" s="114"/>
      <c r="H582" s="110"/>
      <c r="I582" s="110"/>
      <c r="J582" s="12"/>
      <c r="K582" s="12"/>
      <c r="L582" s="12"/>
      <c r="M582" s="12"/>
      <c r="N582" s="12"/>
      <c r="O582" s="12"/>
      <c r="P582" s="2"/>
      <c r="Q582" s="2"/>
      <c r="R582" s="2"/>
      <c r="S582" s="2"/>
      <c r="T582" s="2"/>
    </row>
    <row r="583" spans="1:20" ht="14.4" customHeight="1" x14ac:dyDescent="0.3">
      <c r="A583" s="107"/>
      <c r="B583" s="108"/>
      <c r="C583" s="108"/>
      <c r="D583" s="108"/>
      <c r="E583" s="108"/>
      <c r="F583" s="108"/>
      <c r="G583" s="114"/>
      <c r="H583" s="110"/>
      <c r="I583" s="110"/>
      <c r="J583" s="12"/>
      <c r="K583" s="12"/>
      <c r="L583" s="12"/>
      <c r="M583" s="12"/>
      <c r="N583" s="12"/>
      <c r="O583" s="12"/>
      <c r="P583" s="2"/>
      <c r="Q583" s="2"/>
      <c r="R583" s="2"/>
      <c r="S583" s="2"/>
      <c r="T583" s="2"/>
    </row>
    <row r="584" spans="1:20" ht="14.4" customHeight="1" x14ac:dyDescent="0.3">
      <c r="A584" s="107"/>
      <c r="B584" s="108"/>
      <c r="C584" s="108"/>
      <c r="D584" s="108"/>
      <c r="E584" s="108"/>
      <c r="F584" s="108"/>
      <c r="G584" s="114"/>
      <c r="H584" s="110"/>
      <c r="I584" s="110"/>
      <c r="J584" s="12"/>
      <c r="K584" s="12"/>
      <c r="L584" s="12"/>
      <c r="M584" s="12"/>
      <c r="N584" s="12"/>
      <c r="O584" s="12"/>
      <c r="P584" s="2"/>
      <c r="Q584" s="2"/>
      <c r="R584" s="2"/>
      <c r="S584" s="2"/>
      <c r="T584" s="2"/>
    </row>
    <row r="585" spans="1:20" ht="14.4" customHeight="1" x14ac:dyDescent="0.3">
      <c r="A585" s="107"/>
      <c r="B585" s="108"/>
      <c r="C585" s="108"/>
      <c r="D585" s="108"/>
      <c r="E585" s="108"/>
      <c r="F585" s="108"/>
      <c r="G585" s="114"/>
      <c r="H585" s="110"/>
      <c r="I585" s="110"/>
      <c r="J585" s="12"/>
      <c r="K585" s="12"/>
      <c r="L585" s="12"/>
      <c r="M585" s="12"/>
      <c r="N585" s="12"/>
      <c r="O585" s="12"/>
      <c r="P585" s="2"/>
      <c r="Q585" s="2"/>
      <c r="R585" s="2"/>
      <c r="S585" s="2"/>
      <c r="T585" s="2"/>
    </row>
    <row r="586" spans="1:20" ht="14.4" customHeight="1" x14ac:dyDescent="0.3">
      <c r="A586" s="107"/>
      <c r="B586" s="108"/>
      <c r="C586" s="108"/>
      <c r="D586" s="108"/>
      <c r="E586" s="108"/>
      <c r="F586" s="108"/>
      <c r="G586" s="114"/>
      <c r="H586" s="110"/>
      <c r="I586" s="110"/>
      <c r="J586" s="12"/>
      <c r="K586" s="12"/>
      <c r="L586" s="12"/>
      <c r="M586" s="12"/>
      <c r="N586" s="12"/>
      <c r="O586" s="12"/>
      <c r="P586" s="2"/>
      <c r="Q586" s="2"/>
      <c r="R586" s="2"/>
      <c r="S586" s="2"/>
      <c r="T586" s="2"/>
    </row>
    <row r="587" spans="1:20" ht="14.4" customHeight="1" x14ac:dyDescent="0.3">
      <c r="A587" s="107"/>
      <c r="B587" s="108"/>
      <c r="C587" s="108"/>
      <c r="D587" s="108"/>
      <c r="E587" s="108"/>
      <c r="F587" s="108"/>
      <c r="G587" s="114"/>
      <c r="H587" s="110"/>
      <c r="I587" s="110"/>
      <c r="J587" s="12"/>
      <c r="K587" s="12"/>
      <c r="L587" s="12"/>
      <c r="M587" s="12"/>
      <c r="N587" s="12"/>
      <c r="O587" s="12"/>
      <c r="P587" s="2"/>
      <c r="Q587" s="2"/>
      <c r="R587" s="2"/>
      <c r="S587" s="2"/>
      <c r="T587" s="2"/>
    </row>
    <row r="588" spans="1:20" ht="14.4" customHeight="1" x14ac:dyDescent="0.3">
      <c r="A588" s="107"/>
      <c r="B588" s="108"/>
      <c r="C588" s="108"/>
      <c r="D588" s="108"/>
      <c r="E588" s="108"/>
      <c r="F588" s="108"/>
      <c r="G588" s="114"/>
      <c r="H588" s="110"/>
      <c r="I588" s="110"/>
      <c r="J588" s="12"/>
      <c r="K588" s="12"/>
      <c r="L588" s="12"/>
      <c r="M588" s="12"/>
      <c r="N588" s="12"/>
      <c r="O588" s="12"/>
      <c r="P588" s="2"/>
      <c r="Q588" s="2"/>
      <c r="R588" s="2"/>
      <c r="S588" s="2"/>
      <c r="T588" s="2"/>
    </row>
    <row r="589" spans="1:20" ht="14.4" customHeight="1" x14ac:dyDescent="0.3">
      <c r="A589" s="107"/>
      <c r="B589" s="108"/>
      <c r="C589" s="108"/>
      <c r="D589" s="108"/>
      <c r="E589" s="108"/>
      <c r="F589" s="108"/>
      <c r="G589" s="114"/>
      <c r="H589" s="110"/>
      <c r="I589" s="110"/>
      <c r="J589" s="12"/>
      <c r="K589" s="12"/>
      <c r="L589" s="12"/>
      <c r="M589" s="12"/>
      <c r="N589" s="12"/>
      <c r="O589" s="12"/>
      <c r="P589" s="2"/>
      <c r="Q589" s="2"/>
      <c r="R589" s="2"/>
      <c r="S589" s="2"/>
      <c r="T589" s="2"/>
    </row>
    <row r="590" spans="1:20" ht="14.4" customHeight="1" x14ac:dyDescent="0.3">
      <c r="A590" s="107"/>
      <c r="B590" s="108"/>
      <c r="C590" s="108"/>
      <c r="D590" s="108"/>
      <c r="E590" s="108"/>
      <c r="F590" s="108"/>
      <c r="G590" s="114"/>
      <c r="H590" s="110"/>
      <c r="I590" s="110"/>
      <c r="J590" s="12"/>
      <c r="K590" s="12"/>
      <c r="L590" s="12"/>
      <c r="M590" s="12"/>
      <c r="N590" s="12"/>
      <c r="O590" s="12"/>
      <c r="P590" s="2"/>
      <c r="Q590" s="2"/>
      <c r="R590" s="2"/>
      <c r="S590" s="2"/>
      <c r="T590" s="2"/>
    </row>
    <row r="591" spans="1:20" ht="14.4" customHeight="1" x14ac:dyDescent="0.3">
      <c r="A591" s="21"/>
      <c r="B591" s="22"/>
      <c r="C591" s="22"/>
      <c r="D591" s="22"/>
      <c r="E591" s="22"/>
      <c r="F591" s="22"/>
      <c r="G591" s="23"/>
      <c r="H591" s="24"/>
      <c r="I591" s="24"/>
      <c r="J591" s="12"/>
      <c r="K591" s="12"/>
      <c r="L591" s="12"/>
      <c r="M591" s="12"/>
      <c r="N591" s="12"/>
      <c r="O591" s="12"/>
      <c r="P591" s="2"/>
      <c r="Q591" s="2"/>
      <c r="R591" s="2"/>
      <c r="S591" s="2"/>
      <c r="T591" s="2"/>
    </row>
    <row r="592" spans="1:20" ht="14.4" customHeight="1" x14ac:dyDescent="0.3">
      <c r="A592" s="21"/>
      <c r="B592" s="22"/>
      <c r="C592" s="22"/>
      <c r="D592" s="22"/>
      <c r="E592" s="22"/>
      <c r="F592" s="22"/>
      <c r="G592" s="23"/>
      <c r="H592" s="24"/>
      <c r="I592" s="24"/>
      <c r="J592" s="12"/>
      <c r="K592" s="12"/>
      <c r="L592" s="12"/>
      <c r="M592" s="12"/>
      <c r="N592" s="12"/>
      <c r="O592" s="12"/>
      <c r="P592" s="2"/>
      <c r="Q592" s="2"/>
      <c r="R592" s="2"/>
      <c r="S592" s="2"/>
      <c r="T592" s="2"/>
    </row>
    <row r="593" spans="1:20" ht="14.4" customHeight="1" x14ac:dyDescent="0.3">
      <c r="A593" s="21"/>
      <c r="B593" s="22"/>
      <c r="C593" s="22"/>
      <c r="D593" s="22"/>
      <c r="E593" s="22"/>
      <c r="F593" s="22"/>
      <c r="G593" s="23"/>
      <c r="H593" s="24"/>
      <c r="I593" s="24"/>
      <c r="J593" s="12"/>
      <c r="K593" s="12"/>
      <c r="L593" s="12"/>
      <c r="M593" s="12"/>
      <c r="N593" s="12"/>
      <c r="O593" s="12"/>
      <c r="P593" s="2"/>
      <c r="Q593" s="2"/>
      <c r="R593" s="2"/>
      <c r="S593" s="2"/>
      <c r="T593" s="2"/>
    </row>
    <row r="594" spans="1:20" ht="14.4" customHeight="1" x14ac:dyDescent="0.3">
      <c r="A594" s="21"/>
      <c r="B594" s="22"/>
      <c r="C594" s="22"/>
      <c r="D594" s="22"/>
      <c r="E594" s="22"/>
      <c r="F594" s="22"/>
      <c r="G594" s="23"/>
      <c r="H594" s="24"/>
      <c r="I594" s="24"/>
      <c r="J594" s="12"/>
      <c r="K594" s="12"/>
      <c r="L594" s="12"/>
      <c r="M594" s="12"/>
      <c r="N594" s="12"/>
      <c r="O594" s="12"/>
      <c r="P594" s="2"/>
      <c r="Q594" s="2"/>
      <c r="R594" s="2"/>
      <c r="S594" s="2"/>
      <c r="T594" s="2"/>
    </row>
    <row r="595" spans="1:20" ht="14.4" customHeight="1" x14ac:dyDescent="0.3">
      <c r="A595" s="21"/>
      <c r="B595" s="22"/>
      <c r="C595" s="22"/>
      <c r="D595" s="22"/>
      <c r="E595" s="22"/>
      <c r="F595" s="22"/>
      <c r="G595" s="23"/>
      <c r="H595" s="24"/>
      <c r="I595" s="24"/>
      <c r="J595" s="12"/>
      <c r="K595" s="12"/>
      <c r="L595" s="12"/>
      <c r="M595" s="12"/>
      <c r="N595" s="12"/>
      <c r="O595" s="12"/>
      <c r="P595" s="2"/>
      <c r="Q595" s="2"/>
      <c r="R595" s="2"/>
      <c r="S595" s="2"/>
      <c r="T595" s="2"/>
    </row>
    <row r="596" spans="1:20" ht="14.4" customHeight="1" x14ac:dyDescent="0.3">
      <c r="A596" s="21"/>
      <c r="B596" s="22"/>
      <c r="C596" s="22"/>
      <c r="D596" s="22"/>
      <c r="E596" s="22"/>
      <c r="F596" s="22"/>
      <c r="G596" s="23"/>
      <c r="H596" s="24"/>
      <c r="I596" s="24"/>
      <c r="J596" s="12"/>
      <c r="K596" s="12"/>
      <c r="L596" s="12"/>
      <c r="M596" s="12"/>
      <c r="N596" s="12"/>
      <c r="O596" s="12"/>
      <c r="P596" s="2"/>
      <c r="Q596" s="2"/>
      <c r="R596" s="2"/>
      <c r="S596" s="2"/>
      <c r="T596" s="2"/>
    </row>
    <row r="597" spans="1:20" ht="14.4" customHeight="1" x14ac:dyDescent="0.3">
      <c r="A597" s="21"/>
      <c r="B597" s="22"/>
      <c r="C597" s="22"/>
      <c r="D597" s="22"/>
      <c r="E597" s="22"/>
      <c r="F597" s="22"/>
      <c r="G597" s="23"/>
      <c r="H597" s="24"/>
      <c r="I597" s="24"/>
      <c r="J597" s="12"/>
      <c r="K597" s="12"/>
      <c r="L597" s="12"/>
      <c r="M597" s="12"/>
      <c r="N597" s="12"/>
      <c r="O597" s="12"/>
      <c r="P597" s="2"/>
      <c r="Q597" s="2"/>
      <c r="R597" s="2"/>
      <c r="S597" s="2"/>
      <c r="T597" s="2"/>
    </row>
    <row r="598" spans="1:20" ht="14.4" customHeight="1" x14ac:dyDescent="0.3">
      <c r="B598" s="22"/>
      <c r="C598" s="22"/>
      <c r="D598" s="22"/>
      <c r="E598" s="22"/>
      <c r="F598" s="22"/>
      <c r="G598" s="23"/>
      <c r="H598" s="24"/>
      <c r="I598" s="24"/>
      <c r="J598" s="12"/>
      <c r="K598" s="12"/>
      <c r="L598" s="12"/>
      <c r="M598" s="12"/>
      <c r="N598" s="12"/>
      <c r="O598" s="12"/>
      <c r="P598" s="2"/>
      <c r="Q598" s="2"/>
      <c r="R598" s="2"/>
      <c r="S598" s="2"/>
      <c r="T598" s="2"/>
    </row>
  </sheetData>
  <mergeCells count="7">
    <mergeCell ref="A7:G7"/>
    <mergeCell ref="A6:H6"/>
    <mergeCell ref="E2:I2"/>
    <mergeCell ref="H8:I8"/>
    <mergeCell ref="E5:G5"/>
    <mergeCell ref="E3:I3"/>
    <mergeCell ref="E4:I4"/>
  </mergeCells>
  <phoneticPr fontId="3" type="noConversion"/>
  <pageMargins left="1.1811023622047245" right="0.43307086614173229" top="0.55118110236220474" bottom="0.31496062992125984" header="0.19685039370078741" footer="0.39370078740157483"/>
  <pageSetup paperSize="9" scale="58" firstPageNumber="0" fitToHeight="10" orientation="portrait" verticalDpi="30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ВЕДОМСТВА</vt:lpstr>
      <vt:lpstr>ВЕДОМСТВА!Заголовки_для_печати</vt:lpstr>
      <vt:lpstr>ВЕДОМСТВА!Область_печати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Председатель</dc:creator>
  <cp:lastModifiedBy>Пользователь</cp:lastModifiedBy>
  <cp:lastPrinted>2022-08-24T08:19:43Z</cp:lastPrinted>
  <dcterms:created xsi:type="dcterms:W3CDTF">2010-07-08T18:22:07Z</dcterms:created>
  <dcterms:modified xsi:type="dcterms:W3CDTF">2022-11-22T14:47:32Z</dcterms:modified>
</cp:coreProperties>
</file>