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ACEB25E-18BE-47AF-9B7F-E35645183986}" xr6:coauthVersionLast="45" xr6:coauthVersionMax="45" xr10:uidLastSave="{00000000-0000-0000-0000-000000000000}"/>
  <bookViews>
    <workbookView xWindow="1848" yWindow="1848" windowWidth="17220" windowHeight="8700"/>
  </bookViews>
  <sheets>
    <sheet name="ВЕДОМСТВА" sheetId="1" r:id="rId1"/>
  </sheets>
  <definedNames>
    <definedName name="_xlnm._FilterDatabase" localSheetId="0" hidden="1">ВЕДОМСТВА!$A$1:$I$1</definedName>
    <definedName name="_xlnm.Print_Titles" localSheetId="0">ВЕДОМСТВА!$9:$9</definedName>
    <definedName name="_xlnm.Print_Area" localSheetId="0">ВЕДОМСТВА!$A$1:$I$355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7" i="1" l="1"/>
  <c r="H357" i="1"/>
  <c r="I357" i="1"/>
  <c r="H58" i="1"/>
  <c r="I58" i="1"/>
  <c r="G58" i="1"/>
  <c r="G110" i="1"/>
  <c r="G109" i="1"/>
  <c r="G108" i="1" s="1"/>
  <c r="G107" i="1"/>
  <c r="H27" i="1"/>
  <c r="I27" i="1"/>
  <c r="G27" i="1"/>
  <c r="H21" i="1"/>
  <c r="H20" i="1" s="1"/>
  <c r="H19" i="1" s="1"/>
  <c r="H18" i="1" s="1"/>
  <c r="I21" i="1"/>
  <c r="G21" i="1"/>
  <c r="I233" i="1"/>
  <c r="H233" i="1"/>
  <c r="G233" i="1"/>
  <c r="I78" i="1"/>
  <c r="I77" i="1" s="1"/>
  <c r="H78" i="1"/>
  <c r="H77" i="1"/>
  <c r="H76" i="1" s="1"/>
  <c r="H75" i="1" s="1"/>
  <c r="H299" i="1"/>
  <c r="I299" i="1"/>
  <c r="J139" i="1"/>
  <c r="H170" i="1"/>
  <c r="I170" i="1"/>
  <c r="H164" i="1"/>
  <c r="I164" i="1"/>
  <c r="G164" i="1"/>
  <c r="G170" i="1"/>
  <c r="I280" i="1"/>
  <c r="H280" i="1"/>
  <c r="H278" i="1"/>
  <c r="G280" i="1"/>
  <c r="J355" i="1"/>
  <c r="H276" i="1"/>
  <c r="H275" i="1"/>
  <c r="H274" i="1" s="1"/>
  <c r="I276" i="1"/>
  <c r="G301" i="1"/>
  <c r="G299" i="1"/>
  <c r="I126" i="1"/>
  <c r="I124" i="1"/>
  <c r="I123" i="1" s="1"/>
  <c r="H126" i="1"/>
  <c r="G126" i="1"/>
  <c r="G124" i="1"/>
  <c r="G123" i="1" s="1"/>
  <c r="H95" i="1"/>
  <c r="H94" i="1" s="1"/>
  <c r="H93" i="1" s="1"/>
  <c r="I95" i="1"/>
  <c r="I94" i="1"/>
  <c r="I93" i="1" s="1"/>
  <c r="G77" i="1"/>
  <c r="G76" i="1" s="1"/>
  <c r="G75" i="1" s="1"/>
  <c r="G51" i="1"/>
  <c r="H51" i="1"/>
  <c r="I51" i="1"/>
  <c r="G24" i="1"/>
  <c r="G266" i="1"/>
  <c r="G265" i="1"/>
  <c r="G264" i="1" s="1"/>
  <c r="G263" i="1"/>
  <c r="G116" i="1"/>
  <c r="G115" i="1" s="1"/>
  <c r="G114" i="1"/>
  <c r="G113" i="1" s="1"/>
  <c r="G95" i="1"/>
  <c r="G94" i="1" s="1"/>
  <c r="G93" i="1"/>
  <c r="G209" i="1"/>
  <c r="H254" i="1"/>
  <c r="H253" i="1" s="1"/>
  <c r="I254" i="1"/>
  <c r="I253" i="1" s="1"/>
  <c r="G254" i="1"/>
  <c r="G253" i="1" s="1"/>
  <c r="G84" i="1"/>
  <c r="H148" i="1"/>
  <c r="I148" i="1"/>
  <c r="G148" i="1"/>
  <c r="I249" i="1"/>
  <c r="H249" i="1"/>
  <c r="G249" i="1"/>
  <c r="H162" i="1"/>
  <c r="I162" i="1"/>
  <c r="G162" i="1"/>
  <c r="H36" i="1"/>
  <c r="I36" i="1"/>
  <c r="G36" i="1"/>
  <c r="G55" i="1"/>
  <c r="K135" i="1"/>
  <c r="L135" i="1"/>
  <c r="J135" i="1"/>
  <c r="I307" i="1"/>
  <c r="I306" i="1"/>
  <c r="I305" i="1" s="1"/>
  <c r="H307" i="1"/>
  <c r="H306" i="1" s="1"/>
  <c r="H305" i="1" s="1"/>
  <c r="G307" i="1"/>
  <c r="G306" i="1"/>
  <c r="G305" i="1" s="1"/>
  <c r="H91" i="1"/>
  <c r="H90" i="1" s="1"/>
  <c r="H89" i="1" s="1"/>
  <c r="H88" i="1" s="1"/>
  <c r="I91" i="1"/>
  <c r="I90" i="1"/>
  <c r="I89" i="1" s="1"/>
  <c r="G91" i="1"/>
  <c r="G316" i="1"/>
  <c r="I67" i="1"/>
  <c r="I66" i="1" s="1"/>
  <c r="I65" i="1" s="1"/>
  <c r="I61" i="1" s="1"/>
  <c r="H67" i="1"/>
  <c r="H66" i="1"/>
  <c r="H65" i="1" s="1"/>
  <c r="G67" i="1"/>
  <c r="G66" i="1" s="1"/>
  <c r="G65" i="1" s="1"/>
  <c r="G61" i="1" s="1"/>
  <c r="H135" i="1"/>
  <c r="J140" i="1"/>
  <c r="K140" i="1"/>
  <c r="L140" i="1"/>
  <c r="K139" i="1"/>
  <c r="L139" i="1"/>
  <c r="H172" i="1"/>
  <c r="I172" i="1"/>
  <c r="G172" i="1"/>
  <c r="H116" i="1"/>
  <c r="H115" i="1" s="1"/>
  <c r="H114" i="1"/>
  <c r="H113" i="1" s="1"/>
  <c r="H188" i="1"/>
  <c r="H187" i="1" s="1"/>
  <c r="I188" i="1"/>
  <c r="I187" i="1" s="1"/>
  <c r="G188" i="1"/>
  <c r="G187" i="1" s="1"/>
  <c r="H183" i="1"/>
  <c r="I183" i="1"/>
  <c r="G183" i="1"/>
  <c r="G185" i="1"/>
  <c r="H185" i="1"/>
  <c r="I185" i="1"/>
  <c r="H168" i="1"/>
  <c r="I168" i="1"/>
  <c r="G168" i="1"/>
  <c r="H144" i="1"/>
  <c r="I144" i="1"/>
  <c r="G144" i="1"/>
  <c r="G73" i="1"/>
  <c r="G72" i="1" s="1"/>
  <c r="G71" i="1" s="1"/>
  <c r="H98" i="1"/>
  <c r="H97" i="1"/>
  <c r="I98" i="1"/>
  <c r="I97" i="1"/>
  <c r="G98" i="1"/>
  <c r="G97" i="1"/>
  <c r="I115" i="1"/>
  <c r="I114" i="1"/>
  <c r="I113" i="1" s="1"/>
  <c r="H176" i="1"/>
  <c r="I176" i="1"/>
  <c r="I251" i="1"/>
  <c r="H251" i="1"/>
  <c r="G251" i="1"/>
  <c r="I247" i="1"/>
  <c r="H247" i="1"/>
  <c r="G247" i="1"/>
  <c r="I209" i="1"/>
  <c r="H209" i="1"/>
  <c r="I211" i="1"/>
  <c r="H211" i="1"/>
  <c r="G211" i="1"/>
  <c r="I199" i="1"/>
  <c r="H199" i="1"/>
  <c r="G199" i="1"/>
  <c r="H166" i="1"/>
  <c r="I166" i="1"/>
  <c r="G166" i="1"/>
  <c r="H84" i="1"/>
  <c r="I84" i="1"/>
  <c r="H181" i="1"/>
  <c r="I181" i="1"/>
  <c r="I180" i="1" s="1"/>
  <c r="G181" i="1"/>
  <c r="I110" i="1"/>
  <c r="I109" i="1"/>
  <c r="I108" i="1" s="1"/>
  <c r="I107" i="1"/>
  <c r="H110" i="1"/>
  <c r="H109" i="1"/>
  <c r="H108" i="1" s="1"/>
  <c r="H107" i="1" s="1"/>
  <c r="I76" i="1"/>
  <c r="I75" i="1" s="1"/>
  <c r="H142" i="1"/>
  <c r="H141" i="1" s="1"/>
  <c r="I331" i="1"/>
  <c r="I330" i="1" s="1"/>
  <c r="H331" i="1"/>
  <c r="H330" i="1" s="1"/>
  <c r="I142" i="1"/>
  <c r="I141" i="1" s="1"/>
  <c r="I140" i="1" s="1"/>
  <c r="I24" i="1"/>
  <c r="H24" i="1"/>
  <c r="I327" i="1"/>
  <c r="I326" i="1"/>
  <c r="I325" i="1" s="1"/>
  <c r="G327" i="1"/>
  <c r="H63" i="1"/>
  <c r="H62" i="1"/>
  <c r="I63" i="1"/>
  <c r="I62" i="1"/>
  <c r="G63" i="1"/>
  <c r="G62" i="1"/>
  <c r="G35" i="1"/>
  <c r="G34" i="1"/>
  <c r="H316" i="1"/>
  <c r="I316" i="1"/>
  <c r="H291" i="1"/>
  <c r="I291" i="1"/>
  <c r="G291" i="1"/>
  <c r="H241" i="1"/>
  <c r="I241" i="1"/>
  <c r="G241" i="1"/>
  <c r="H55" i="1"/>
  <c r="H54" i="1"/>
  <c r="H53" i="1" s="1"/>
  <c r="I55" i="1"/>
  <c r="I54" i="1" s="1"/>
  <c r="I53" i="1" s="1"/>
  <c r="G47" i="1"/>
  <c r="H47" i="1"/>
  <c r="I47" i="1"/>
  <c r="G86" i="1"/>
  <c r="I174" i="1"/>
  <c r="H174" i="1"/>
  <c r="G174" i="1"/>
  <c r="I178" i="1"/>
  <c r="H178" i="1"/>
  <c r="G178" i="1"/>
  <c r="G176" i="1"/>
  <c r="I135" i="1"/>
  <c r="G135" i="1"/>
  <c r="I133" i="1"/>
  <c r="H133" i="1"/>
  <c r="G133" i="1"/>
  <c r="H129" i="1"/>
  <c r="I129" i="1"/>
  <c r="G129" i="1"/>
  <c r="H158" i="1"/>
  <c r="I158" i="1"/>
  <c r="G158" i="1"/>
  <c r="H205" i="1"/>
  <c r="I205" i="1"/>
  <c r="G205" i="1"/>
  <c r="G278" i="1"/>
  <c r="I272" i="1"/>
  <c r="I270" i="1"/>
  <c r="I271" i="1" s="1"/>
  <c r="H272" i="1"/>
  <c r="H270" i="1" s="1"/>
  <c r="G272" i="1"/>
  <c r="G270" i="1" s="1"/>
  <c r="G271" i="1"/>
  <c r="H230" i="1"/>
  <c r="H229" i="1"/>
  <c r="H228" i="1" s="1"/>
  <c r="I230" i="1"/>
  <c r="I229" i="1" s="1"/>
  <c r="I228" i="1"/>
  <c r="H322" i="1"/>
  <c r="H321" i="1"/>
  <c r="H327" i="1"/>
  <c r="H326" i="1"/>
  <c r="H325" i="1" s="1"/>
  <c r="H324" i="1" s="1"/>
  <c r="H32" i="1"/>
  <c r="H31" i="1"/>
  <c r="I32" i="1"/>
  <c r="I31" i="1"/>
  <c r="G32" i="1"/>
  <c r="G31" i="1"/>
  <c r="H16" i="1"/>
  <c r="H15" i="1"/>
  <c r="I16" i="1"/>
  <c r="I15" i="1"/>
  <c r="G16" i="1"/>
  <c r="G15" i="1"/>
  <c r="H156" i="1"/>
  <c r="I156" i="1"/>
  <c r="H30" i="1"/>
  <c r="H29" i="1"/>
  <c r="I30" i="1"/>
  <c r="I29" i="1"/>
  <c r="G30" i="1"/>
  <c r="G29" i="1"/>
  <c r="G230" i="1"/>
  <c r="G229" i="1"/>
  <c r="G228" i="1" s="1"/>
  <c r="G156" i="1"/>
  <c r="H146" i="1"/>
  <c r="H150" i="1"/>
  <c r="H152" i="1"/>
  <c r="H154" i="1"/>
  <c r="H160" i="1"/>
  <c r="I146" i="1"/>
  <c r="I150" i="1"/>
  <c r="I152" i="1"/>
  <c r="I154" i="1"/>
  <c r="I160" i="1"/>
  <c r="G142" i="1"/>
  <c r="G141" i="1"/>
  <c r="G146" i="1"/>
  <c r="G150" i="1"/>
  <c r="G152" i="1"/>
  <c r="G154" i="1"/>
  <c r="G160" i="1"/>
  <c r="G127" i="1"/>
  <c r="G131" i="1"/>
  <c r="G216" i="1"/>
  <c r="G215" i="1" s="1"/>
  <c r="G220" i="1"/>
  <c r="G219" i="1" s="1"/>
  <c r="G218" i="1"/>
  <c r="G226" i="1"/>
  <c r="G224" i="1"/>
  <c r="G195" i="1"/>
  <c r="G194" i="1"/>
  <c r="G197" i="1"/>
  <c r="G203" i="1"/>
  <c r="G202" i="1" s="1"/>
  <c r="G207" i="1"/>
  <c r="H195" i="1"/>
  <c r="H194" i="1"/>
  <c r="H197" i="1"/>
  <c r="H203" i="1"/>
  <c r="H202" i="1" s="1"/>
  <c r="H207" i="1"/>
  <c r="I195" i="1"/>
  <c r="I194" i="1"/>
  <c r="I197" i="1"/>
  <c r="I203" i="1"/>
  <c r="I202" i="1" s="1"/>
  <c r="I207" i="1"/>
  <c r="G82" i="1"/>
  <c r="G41" i="1"/>
  <c r="G49" i="1"/>
  <c r="G45" i="1"/>
  <c r="G243" i="1"/>
  <c r="G245" i="1"/>
  <c r="G261" i="1"/>
  <c r="G260" i="1"/>
  <c r="G259" i="1" s="1"/>
  <c r="G258" i="1"/>
  <c r="G276" i="1"/>
  <c r="G284" i="1"/>
  <c r="G293" i="1"/>
  <c r="G105" i="1"/>
  <c r="G104" i="1" s="1"/>
  <c r="H216" i="1"/>
  <c r="H215" i="1" s="1"/>
  <c r="H220" i="1"/>
  <c r="H219" i="1" s="1"/>
  <c r="H218" i="1" s="1"/>
  <c r="I216" i="1"/>
  <c r="I215" i="1"/>
  <c r="I220" i="1"/>
  <c r="I219" i="1"/>
  <c r="I218" i="1" s="1"/>
  <c r="H127" i="1"/>
  <c r="H131" i="1"/>
  <c r="I127" i="1"/>
  <c r="L32" i="1" s="1"/>
  <c r="L45" i="1"/>
  <c r="I131" i="1"/>
  <c r="H243" i="1"/>
  <c r="H245" i="1"/>
  <c r="I243" i="1"/>
  <c r="I240" i="1" s="1"/>
  <c r="I245" i="1"/>
  <c r="H41" i="1"/>
  <c r="H49" i="1"/>
  <c r="H45" i="1"/>
  <c r="H35" i="1"/>
  <c r="H34" i="1" s="1"/>
  <c r="I41" i="1"/>
  <c r="I49" i="1"/>
  <c r="I45" i="1"/>
  <c r="I35" i="1"/>
  <c r="I34" i="1"/>
  <c r="H319" i="1"/>
  <c r="I73" i="1"/>
  <c r="I72" i="1" s="1"/>
  <c r="I71" i="1" s="1"/>
  <c r="I82" i="1"/>
  <c r="I278" i="1"/>
  <c r="I319" i="1"/>
  <c r="I338" i="1"/>
  <c r="I337" i="1" s="1"/>
  <c r="I336" i="1" s="1"/>
  <c r="I351" i="1"/>
  <c r="I350" i="1" s="1"/>
  <c r="I349" i="1"/>
  <c r="I348" i="1" s="1"/>
  <c r="I347" i="1" s="1"/>
  <c r="H73" i="1"/>
  <c r="H72" i="1"/>
  <c r="H71" i="1" s="1"/>
  <c r="H82" i="1"/>
  <c r="H338" i="1"/>
  <c r="H337" i="1"/>
  <c r="H336" i="1" s="1"/>
  <c r="H335" i="1" s="1"/>
  <c r="H334" i="1" s="1"/>
  <c r="H351" i="1"/>
  <c r="G319" i="1"/>
  <c r="G338" i="1"/>
  <c r="G337" i="1" s="1"/>
  <c r="G351" i="1"/>
  <c r="G350" i="1"/>
  <c r="G349" i="1" s="1"/>
  <c r="G348" i="1" s="1"/>
  <c r="G347" i="1" s="1"/>
  <c r="G322" i="1"/>
  <c r="I322" i="1"/>
  <c r="I321" i="1" s="1"/>
  <c r="G302" i="1"/>
  <c r="G298" i="1" s="1"/>
  <c r="I284" i="1"/>
  <c r="I283" i="1"/>
  <c r="I282" i="1" s="1"/>
  <c r="I281" i="1" s="1"/>
  <c r="I261" i="1"/>
  <c r="I260" i="1"/>
  <c r="I259" i="1" s="1"/>
  <c r="I258" i="1"/>
  <c r="H284" i="1"/>
  <c r="H283" i="1"/>
  <c r="H282" i="1" s="1"/>
  <c r="H281" i="1"/>
  <c r="H261" i="1"/>
  <c r="H260" i="1"/>
  <c r="H259" i="1" s="1"/>
  <c r="H258" i="1" s="1"/>
  <c r="H257" i="1" s="1"/>
  <c r="H124" i="1"/>
  <c r="H123" i="1"/>
  <c r="H122" i="1" s="1"/>
  <c r="G345" i="1"/>
  <c r="G344" i="1"/>
  <c r="G343" i="1" s="1"/>
  <c r="H345" i="1"/>
  <c r="H344" i="1"/>
  <c r="H342" i="1" s="1"/>
  <c r="H341" i="1"/>
  <c r="I345" i="1"/>
  <c r="I344" i="1"/>
  <c r="I343" i="1" s="1"/>
  <c r="H293" i="1"/>
  <c r="I293" i="1"/>
  <c r="I290" i="1" s="1"/>
  <c r="I289" i="1" s="1"/>
  <c r="I288" i="1" s="1"/>
  <c r="I287" i="1" s="1"/>
  <c r="I359" i="1" s="1"/>
  <c r="H302" i="1"/>
  <c r="I302" i="1"/>
  <c r="I298" i="1" s="1"/>
  <c r="I297" i="1" s="1"/>
  <c r="H226" i="1"/>
  <c r="H224" i="1"/>
  <c r="I226" i="1"/>
  <c r="I224" i="1"/>
  <c r="I223" i="1" s="1"/>
  <c r="H105" i="1"/>
  <c r="H104" i="1"/>
  <c r="I105" i="1"/>
  <c r="I104" i="1"/>
  <c r="H86" i="1"/>
  <c r="I86" i="1"/>
  <c r="M127" i="1"/>
  <c r="H180" i="1"/>
  <c r="K127" i="1"/>
  <c r="H103" i="1"/>
  <c r="H102" i="1"/>
  <c r="H101" i="1" s="1"/>
  <c r="H61" i="1"/>
  <c r="H60" i="1"/>
  <c r="I239" i="1"/>
  <c r="I238" i="1" s="1"/>
  <c r="G201" i="1"/>
  <c r="G193" i="1"/>
  <c r="G290" i="1"/>
  <c r="H315" i="1"/>
  <c r="H314" i="1" s="1"/>
  <c r="G283" i="1"/>
  <c r="G282" i="1" s="1"/>
  <c r="G281" i="1" s="1"/>
  <c r="I315" i="1"/>
  <c r="G315" i="1"/>
  <c r="G297" i="1"/>
  <c r="G296" i="1" s="1"/>
  <c r="H298" i="1"/>
  <c r="I296" i="1"/>
  <c r="G326" i="1"/>
  <c r="G325" i="1"/>
  <c r="J325" i="1" s="1"/>
  <c r="H313" i="1"/>
  <c r="H312" i="1" s="1"/>
  <c r="G103" i="1"/>
  <c r="G102" i="1" s="1"/>
  <c r="G101" i="1" s="1"/>
  <c r="L351" i="1"/>
  <c r="G180" i="1"/>
  <c r="J45" i="1"/>
  <c r="L352" i="1"/>
  <c r="H81" i="1"/>
  <c r="H80" i="1" s="1"/>
  <c r="H79" i="1" s="1"/>
  <c r="H70" i="1" s="1"/>
  <c r="K45" i="1"/>
  <c r="G240" i="1"/>
  <c r="G239" i="1" s="1"/>
  <c r="G81" i="1"/>
  <c r="G80" i="1" s="1"/>
  <c r="G79" i="1"/>
  <c r="G60" i="1"/>
  <c r="G122" i="1"/>
  <c r="I122" i="1"/>
  <c r="I121" i="1" s="1"/>
  <c r="I120" i="1"/>
  <c r="H121" i="1"/>
  <c r="H120" i="1" s="1"/>
  <c r="I201" i="1"/>
  <c r="H193" i="1"/>
  <c r="H192" i="1"/>
  <c r="H191" i="1" s="1"/>
  <c r="G54" i="1"/>
  <c r="G53" i="1"/>
  <c r="H40" i="1"/>
  <c r="H39" i="1" s="1"/>
  <c r="H38" i="1"/>
  <c r="G40" i="1"/>
  <c r="G39" i="1"/>
  <c r="G38" i="1" s="1"/>
  <c r="G223" i="1"/>
  <c r="G90" i="1"/>
  <c r="G89" i="1"/>
  <c r="G88" i="1" s="1"/>
  <c r="G70" i="1"/>
  <c r="K351" i="1"/>
  <c r="I139" i="1"/>
  <c r="I138" i="1" s="1"/>
  <c r="L127" i="1"/>
  <c r="K354" i="1"/>
  <c r="H297" i="1"/>
  <c r="H296" i="1" s="1"/>
  <c r="H240" i="1"/>
  <c r="H239" i="1" s="1"/>
  <c r="K32" i="1"/>
  <c r="G289" i="1"/>
  <c r="G288" i="1"/>
  <c r="G287" i="1" s="1"/>
  <c r="G275" i="1"/>
  <c r="G274" i="1" s="1"/>
  <c r="I20" i="1"/>
  <c r="I19" i="1"/>
  <c r="I18" i="1" s="1"/>
  <c r="H223" i="1"/>
  <c r="I103" i="1"/>
  <c r="I102" i="1"/>
  <c r="I101" i="1" s="1"/>
  <c r="G20" i="1"/>
  <c r="G19" i="1" s="1"/>
  <c r="G18" i="1"/>
  <c r="I60" i="1"/>
  <c r="H271" i="1"/>
  <c r="H269" i="1"/>
  <c r="G192" i="1"/>
  <c r="I324" i="1"/>
  <c r="I314" i="1"/>
  <c r="I313" i="1"/>
  <c r="I193" i="1"/>
  <c r="I192" i="1"/>
  <c r="I191" i="1" s="1"/>
  <c r="I88" i="1"/>
  <c r="I342" i="1"/>
  <c r="I341" i="1" s="1"/>
  <c r="G342" i="1"/>
  <c r="G341" i="1" s="1"/>
  <c r="H358" i="1"/>
  <c r="I237" i="1"/>
  <c r="I236" i="1" s="1"/>
  <c r="J32" i="1"/>
  <c r="H290" i="1"/>
  <c r="H289" i="1"/>
  <c r="H288" i="1" s="1"/>
  <c r="H287" i="1" s="1"/>
  <c r="H359" i="1" s="1"/>
  <c r="G121" i="1"/>
  <c r="G120" i="1"/>
  <c r="I335" i="1"/>
  <c r="I334" i="1" s="1"/>
  <c r="I358" i="1"/>
  <c r="H214" i="1"/>
  <c r="H343" i="1"/>
  <c r="I214" i="1"/>
  <c r="G238" i="1"/>
  <c r="G237" i="1" s="1"/>
  <c r="G236" i="1" s="1"/>
  <c r="H201" i="1"/>
  <c r="G214" i="1"/>
  <c r="I119" i="1"/>
  <c r="G269" i="1"/>
  <c r="G324" i="1"/>
  <c r="I312" i="1"/>
  <c r="I311" i="1" s="1"/>
  <c r="G191" i="1"/>
  <c r="H238" i="1"/>
  <c r="H237" i="1" s="1"/>
  <c r="H236" i="1" s="1"/>
  <c r="H13" i="1"/>
  <c r="G13" i="1"/>
  <c r="I362" i="1" l="1"/>
  <c r="I81" i="1"/>
  <c r="I80" i="1" s="1"/>
  <c r="I79" i="1" s="1"/>
  <c r="I70" i="1" s="1"/>
  <c r="L354" i="1"/>
  <c r="G321" i="1"/>
  <c r="G359" i="1" s="1"/>
  <c r="J354" i="1"/>
  <c r="G336" i="1"/>
  <c r="G335" i="1" s="1"/>
  <c r="G334" i="1" s="1"/>
  <c r="G358" i="1"/>
  <c r="G362" i="1" s="1"/>
  <c r="I40" i="1"/>
  <c r="I39" i="1" s="1"/>
  <c r="I38" i="1" s="1"/>
  <c r="I13" i="1" s="1"/>
  <c r="H362" i="1"/>
  <c r="H350" i="1"/>
  <c r="H349" i="1" s="1"/>
  <c r="H348" i="1" s="1"/>
  <c r="H347" i="1" s="1"/>
  <c r="H311" i="1" s="1"/>
  <c r="K352" i="1"/>
  <c r="G257" i="1"/>
  <c r="G140" i="1"/>
  <c r="G139" i="1" s="1"/>
  <c r="G138" i="1" s="1"/>
  <c r="G119" i="1" s="1"/>
  <c r="I275" i="1"/>
  <c r="I274" i="1" s="1"/>
  <c r="I269" i="1" s="1"/>
  <c r="I257" i="1" s="1"/>
  <c r="H140" i="1"/>
  <c r="H139" i="1" s="1"/>
  <c r="H138" i="1" s="1"/>
  <c r="H119" i="1" s="1"/>
  <c r="H11" i="1" s="1"/>
  <c r="H354" i="1" l="1"/>
  <c r="H364" i="1" s="1"/>
  <c r="G314" i="1"/>
  <c r="G313" i="1" s="1"/>
  <c r="G312" i="1" s="1"/>
  <c r="G311" i="1" s="1"/>
  <c r="G11" i="1"/>
  <c r="G354" i="1" s="1"/>
  <c r="G364" i="1" s="1"/>
  <c r="I11" i="1"/>
  <c r="I354" i="1" s="1"/>
  <c r="I364" i="1" s="1"/>
</calcChain>
</file>

<file path=xl/sharedStrings.xml><?xml version="1.0" encoding="utf-8"?>
<sst xmlns="http://schemas.openxmlformats.org/spreadsheetml/2006/main" count="1505" uniqueCount="356">
  <si>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</si>
  <si>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</si>
  <si>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</si>
  <si>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</si>
  <si>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</si>
  <si>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</si>
  <si>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</si>
  <si>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</si>
  <si>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</si>
  <si>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</si>
  <si>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</si>
  <si>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</si>
  <si>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</si>
  <si>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</si>
  <si>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</si>
  <si>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</si>
  <si>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</si>
  <si>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</si>
  <si>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</si>
  <si>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</si>
  <si>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</si>
  <si>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</si>
  <si>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</si>
  <si>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</si>
  <si>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</si>
  <si>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</si>
  <si>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</si>
  <si>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</si>
  <si>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</si>
  <si>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</si>
  <si>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</si>
  <si>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</si>
  <si>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</si>
  <si>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</si>
  <si>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</si>
  <si>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</si>
  <si>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</si>
  <si>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</si>
  <si>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</si>
  <si>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</si>
  <si>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</si>
  <si>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</si>
  <si>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</si>
  <si>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</si>
  <si>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</si>
  <si>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</si>
  <si>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</si>
  <si>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</si>
  <si>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</si>
  <si>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</si>
  <si>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</si>
  <si>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</si>
  <si>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</si>
  <si>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</si>
  <si>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</si>
  <si>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</si>
  <si>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</si>
  <si>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</si>
  <si>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</si>
  <si>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</si>
  <si>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</si>
  <si>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</si>
  <si>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</si>
  <si>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</si>
  <si>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</si>
  <si>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</si>
  <si>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</si>
  <si>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</si>
  <si>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</si>
  <si>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</si>
  <si>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</si>
  <si>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</si>
  <si>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</si>
  <si>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</si>
  <si>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</si>
  <si>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</si>
  <si>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</si>
  <si>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</si>
  <si>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</si>
  <si>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</si>
  <si>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</si>
  <si>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</si>
  <si>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</si>
  <si>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</si>
  <si>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</si>
  <si>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</si>
  <si>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</si>
  <si>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</si>
  <si>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</si>
  <si>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</si>
  <si>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</si>
  <si>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</si>
  <si>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</si>
  <si>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</si>
  <si>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</si>
  <si>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</si>
  <si>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</si>
  <si>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</si>
  <si>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</si>
  <si>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</si>
  <si>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</si>
  <si>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</si>
  <si>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</si>
  <si>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</si>
  <si>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</si>
  <si>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</si>
  <si>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</si>
  <si>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</si>
  <si>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</si>
  <si>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</si>
  <si>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</si>
  <si>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</si>
  <si>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</si>
  <si>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</si>
  <si>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</si>
  <si>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</si>
  <si>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</si>
  <si>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</si>
  <si>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</si>
  <si>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</si>
  <si>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</si>
  <si>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</si>
  <si>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</si>
  <si>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</si>
  <si>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</si>
  <si>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</si>
  <si>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</si>
  <si>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</si>
  <si>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</si>
  <si>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</si>
  <si>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</si>
  <si>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</si>
  <si>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</si>
  <si>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</si>
  <si>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</si>
  <si>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</si>
  <si>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</si>
  <si>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</si>
  <si>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</si>
  <si>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</si>
  <si>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</si>
  <si>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</si>
  <si>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</si>
  <si>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</si>
  <si>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</si>
  <si>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</si>
  <si>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</si>
  <si>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</si>
  <si>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</si>
  <si>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</si>
  <si>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</si>
  <si>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</si>
  <si>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</si>
  <si>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</si>
  <si>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</si>
  <si>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</si>
  <si>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</si>
  <si>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</si>
  <si>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</si>
  <si>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</si>
  <si>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</si>
  <si>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</si>
  <si>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</si>
  <si>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</si>
  <si>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</si>
  <si>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</si>
  <si>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</si>
  <si>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</si>
  <si>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</si>
  <si>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</si>
  <si>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</si>
  <si>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</si>
  <si>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</si>
  <si>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</si>
  <si>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</si>
  <si>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</si>
  <si>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</si>
  <si>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</si>
  <si>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</si>
  <si>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</si>
  <si>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</si>
  <si>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</si>
  <si>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</si>
  <si>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</si>
  <si>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</si>
  <si>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</si>
  <si>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Муниципальная программа «Развитие агропромышленного комплекса Шимского  муниципального района»</t>
  </si>
  <si>
    <t>82 0 00 63780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</si>
  <si>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</si>
  <si>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</si>
  <si>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</si>
  <si>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</si>
  <si>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</si>
  <si>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</si>
  <si>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</si>
  <si>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</si>
  <si>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</si>
  <si>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</si>
  <si>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</si>
  <si>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</si>
  <si>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</si>
  <si>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</si>
  <si>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</si>
  <si>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</si>
  <si>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</si>
  <si>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</si>
  <si>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</si>
  <si>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</si>
  <si>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88 0 00 99990</t>
  </si>
  <si>
    <t>77 1 00 99990</t>
  </si>
  <si>
    <t>72 2 00 01000</t>
  </si>
  <si>
    <t>72 2 00 01600</t>
  </si>
  <si>
    <t>72 2 00 S2300</t>
  </si>
  <si>
    <t>74 0 00 23730</t>
  </si>
  <si>
    <t>73 1 00 S1510</t>
  </si>
  <si>
    <t>77 1 00 01510</t>
  </si>
  <si>
    <t>77 1 00 01500</t>
  </si>
  <si>
    <t>77 1 00 S2120</t>
  </si>
  <si>
    <t>77 1 00 S2300</t>
  </si>
  <si>
    <t>77 1 00 01520</t>
  </si>
  <si>
    <t>77 1 00 S2080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</si>
  <si>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</si>
  <si>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</si>
  <si>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</si>
  <si>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</si>
  <si>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</si>
  <si>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</si>
  <si>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</si>
  <si>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</si>
  <si>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</si>
  <si>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</si>
  <si>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</si>
  <si>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</si>
  <si>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</si>
  <si>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</si>
  <si>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</si>
  <si>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</si>
  <si>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</si>
  <si>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</si>
  <si>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</si>
  <si>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</si>
  <si>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</si>
  <si>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</si>
  <si>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</si>
  <si>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</si>
  <si>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</si>
  <si>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</si>
  <si>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</si>
  <si>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</si>
  <si>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</si>
  <si>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</si>
  <si>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</si>
  <si>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</si>
  <si>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</si>
  <si>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</si>
  <si>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</si>
  <si>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</si>
  <si>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</si>
  <si>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</si>
  <si>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</si>
  <si>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</si>
  <si>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</si>
  <si>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</si>
  <si>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</si>
  <si>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</si>
  <si>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</si>
  <si>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</si>
  <si>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</si>
  <si>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</si>
  <si>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</si>
  <si>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</si>
  <si>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</si>
  <si>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</si>
  <si>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</si>
  <si>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</si>
  <si>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</si>
  <si>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</si>
  <si>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</si>
  <si>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</si>
  <si>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</si>
  <si>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</si>
  <si>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</si>
  <si>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</si>
  <si>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</si>
  <si>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</si>
  <si>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</si>
  <si>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</si>
  <si>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</si>
  <si>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</si>
  <si>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</si>
  <si>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92 0 00 00000</t>
  </si>
  <si>
    <t>Другие вопросы в области охраны окружающей среды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</si>
  <si>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</si>
  <si>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</si>
  <si>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</si>
  <si>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2024 год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</si>
  <si>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</si>
  <si>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</si>
  <si>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</si>
  <si>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>77 1 00 L3041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</si>
  <si>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</si>
  <si>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 1 E1 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</si>
  <si>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</si>
  <si>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 1 E1 72330</t>
  </si>
  <si>
    <t>Федеральный проект "Цифровая образовательная среда"</t>
  </si>
  <si>
    <t>77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</si>
  <si>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</si>
  <si>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 1 E4 71380</t>
  </si>
  <si>
    <t>92 0 00 75300</t>
  </si>
  <si>
    <t>Приложение 6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</si>
  <si>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</si>
  <si>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ку</t>
  </si>
  <si>
    <t>соц под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</si>
  <si>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</si>
  <si>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</si>
  <si>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</si>
  <si>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</si>
  <si>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91 0 00 23740</t>
  </si>
  <si>
    <t>собств</t>
  </si>
  <si>
    <t>94 0 00 00000</t>
  </si>
  <si>
    <t>94 0 00 64220</t>
  </si>
  <si>
    <t>Муниципальная программа «Градостроительная политика на территории Медведского, Подгощского и Уторгошского сельских поселений в Шимском муниципальном районе»</t>
  </si>
  <si>
    <t>Утверждение генеральных планов 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</si>
  <si>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Расходы на обеспечение деятельности Контрольно-счётной палаты Шимского муниципального района</t>
  </si>
  <si>
    <t>705</t>
  </si>
  <si>
    <t>Профессиональная подготовка, переподготовка и повышение квалификации</t>
  </si>
  <si>
    <t>Осуществление первичного воинского учета органами местного самоуправления поселений</t>
  </si>
  <si>
    <t>"О бюджете Шимского муниципального района</t>
  </si>
  <si>
    <t>Резервные фонды местных администраций</t>
  </si>
  <si>
    <t xml:space="preserve">Организация бесплатной перевозки обучающихся общеобразовательных организаций </t>
  </si>
  <si>
    <t>76 1 00 L5191</t>
  </si>
  <si>
    <t xml:space="preserve">Софинансирование мероприятий по организации бесплатной перевозки обучающихся общеобразовательных организаций </t>
  </si>
  <si>
    <t>77 1 00 72380</t>
  </si>
  <si>
    <t>77 1 00 S2380</t>
  </si>
  <si>
    <t>Муниципальная программа «Охрана окружающей среды и экологической безопасности Шимского муниципального района»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</si>
  <si>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образовательными организациями</t>
  </si>
  <si>
    <t>76 2 00 62420</t>
  </si>
  <si>
    <t>Мероприятия по реализации на территории района муниципального туристского стандарта</t>
  </si>
  <si>
    <t>78 0 00 0000</t>
  </si>
  <si>
    <t>Муниципальная программа «Обеспечение экономического развития Шимского муниципального района»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</si>
  <si>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</si>
  <si>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</si>
  <si>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Социальное обеспечение населения</t>
  </si>
  <si>
    <t>на 2023 год и на плановый период 2024 и 2025 годов"</t>
  </si>
  <si>
    <t>Ведомственная структура расходов бюджета муниципального района на 2023 год и на плановый период 2024 и 2025 годов</t>
  </si>
  <si>
    <t>2025 год</t>
  </si>
  <si>
    <t>77 1 00 77500</t>
  </si>
  <si>
    <t>Субсидии на реализацию мероприятий по модернизации школьных систем образования</t>
  </si>
  <si>
    <t>77 1 00 L7501</t>
  </si>
  <si>
    <t>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</si>
  <si>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Предоставление грантов начинающим субъектам малого и среднего предпринимательства по приоритетным направлениям</t>
  </si>
  <si>
    <t>Стипендии детям, заключившим договор на целевое обучение</t>
  </si>
  <si>
    <t>Подпрограмма «Развитие малого и среднего предпринимательства в Шимском муниципальном районе»</t>
  </si>
  <si>
    <t>78 2 00 0000</t>
  </si>
  <si>
    <t>78 2 00 66100</t>
  </si>
  <si>
    <t>77 4 00 63660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</si>
</sst>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20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" fontId="17" fillId="0" borderId="6">
      <alignment horizontal="center" vertical="top" shrinkToFit="1"/>
    </xf>
    <xf numFmtId="1" fontId="17" fillId="0" borderId="6">
      <alignment horizontal="center" vertical="top" shrinkToFit="1"/>
    </xf>
    <xf numFmtId="0" fontId="18" fillId="0" borderId="6">
      <alignment vertical="top" wrapText="1"/>
    </xf>
    <xf numFmtId="0" fontId="18" fillId="0" borderId="6">
      <alignment vertical="top" wrapText="1"/>
    </xf>
  </cellStyleXfs>
  <cellXfs count="122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4" fontId="10" fillId="2" borderId="0" xfId="0" applyNumberFormat="1" applyFont="1" applyFill="1"/>
    <xf numFmtId="174" fontId="0" fillId="2" borderId="0" xfId="0" applyNumberFormat="1" applyFont="1" applyFill="1" applyBorder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0" fontId="9" fillId="0" borderId="0" xfId="0" applyFont="1" applyFill="1" applyAlignment="1">
      <alignment horizontal="left" wrapText="1"/>
    </xf>
    <xf numFmtId="0" fontId="12" fillId="0" borderId="0" xfId="0" applyFont="1" applyFill="1"/>
    <xf numFmtId="0" fontId="6" fillId="0" borderId="0" xfId="0" applyFont="1" applyFill="1" applyAlignment="1">
      <alignment horizontal="center" wrapText="1"/>
    </xf>
    <xf numFmtId="0" fontId="14" fillId="0" borderId="0" xfId="0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6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74" fontId="4" fillId="0" borderId="0" xfId="0" applyNumberFormat="1" applyFont="1" applyFill="1" applyAlignment="1">
      <alignment horizontal="right"/>
    </xf>
    <xf numFmtId="174" fontId="0" fillId="0" borderId="0" xfId="0" applyNumberFormat="1" applyFont="1" applyFill="1" applyBorder="1"/>
    <xf numFmtId="174" fontId="15" fillId="0" borderId="0" xfId="0" applyNumberFormat="1" applyFont="1" applyFill="1" applyAlignment="1">
      <alignment horizontal="right"/>
    </xf>
    <xf numFmtId="0" fontId="0" fillId="0" borderId="0" xfId="0" applyFont="1" applyFill="1"/>
    <xf numFmtId="174" fontId="6" fillId="0" borderId="0" xfId="0" applyNumberFormat="1" applyFont="1" applyFill="1" applyAlignment="1">
      <alignment horizontal="right"/>
    </xf>
    <xf numFmtId="174" fontId="10" fillId="0" borderId="0" xfId="0" applyNumberFormat="1" applyFont="1" applyFill="1"/>
    <xf numFmtId="49" fontId="4" fillId="0" borderId="0" xfId="0" applyNumberFormat="1" applyFont="1" applyFill="1" applyAlignment="1"/>
    <xf numFmtId="0" fontId="9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5">
    <cellStyle name="xl25" xfId="1"/>
    <cellStyle name="xl26" xfId="2"/>
    <cellStyle name="xl37" xfId="3"/>
    <cellStyle name="xl61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2"/>
  <sheetViews>
    <sheetView showGridLines="0" tabSelected="1" showWhiteSpace="0" view="pageBreakPreview" topLeftCell="A262" zoomScaleNormal="100" zoomScaleSheetLayoutView="100" workbookViewId="0">
      <selection activeCell="A270" sqref="A270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0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48"/>
      <c r="B1" s="34"/>
      <c r="C1" s="34"/>
      <c r="D1" s="34"/>
      <c r="E1" s="113" t="s">
        <v>309</v>
      </c>
      <c r="F1" s="113"/>
      <c r="G1" s="113"/>
      <c r="H1" s="113"/>
      <c r="I1" s="49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48"/>
      <c r="B2" s="50"/>
      <c r="C2" s="51"/>
      <c r="D2" s="52" t="s">
        <v>138</v>
      </c>
      <c r="E2" s="118" t="s">
        <v>137</v>
      </c>
      <c r="F2" s="118"/>
      <c r="G2" s="118"/>
      <c r="H2" s="118"/>
      <c r="I2" s="118"/>
    </row>
    <row r="3" spans="1:35" ht="14.4" customHeight="1" x14ac:dyDescent="0.3">
      <c r="A3" s="48"/>
      <c r="B3" s="50"/>
      <c r="C3" s="51"/>
      <c r="D3" s="51"/>
      <c r="E3" s="118" t="s">
        <v>327</v>
      </c>
      <c r="F3" s="118"/>
      <c r="G3" s="118"/>
      <c r="H3" s="118"/>
      <c r="I3" s="118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48"/>
      <c r="B4" s="50"/>
      <c r="C4" s="51"/>
      <c r="D4" s="51"/>
      <c r="E4" s="118" t="s">
        <v>343</v>
      </c>
      <c r="F4" s="118"/>
      <c r="G4" s="118"/>
      <c r="H4" s="118"/>
      <c r="I4" s="118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48"/>
      <c r="B5" s="50"/>
      <c r="C5" s="51"/>
      <c r="D5" s="51"/>
      <c r="E5" s="120"/>
      <c r="F5" s="120"/>
      <c r="G5" s="121"/>
      <c r="H5" s="11"/>
      <c r="I5" s="11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17" t="s">
        <v>344</v>
      </c>
      <c r="B6" s="117"/>
      <c r="C6" s="117"/>
      <c r="D6" s="117"/>
      <c r="E6" s="117"/>
      <c r="F6" s="117"/>
      <c r="G6" s="117"/>
      <c r="H6" s="117"/>
      <c r="I6" s="5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6"/>
      <c r="B7" s="116"/>
      <c r="C7" s="116"/>
      <c r="D7" s="116"/>
      <c r="E7" s="116"/>
      <c r="F7" s="116"/>
      <c r="G7" s="116"/>
      <c r="H7" s="53"/>
      <c r="I7" s="53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5"/>
      <c r="B8" s="34"/>
      <c r="C8" s="34"/>
      <c r="D8" s="34"/>
      <c r="E8" s="34"/>
      <c r="F8" s="34"/>
      <c r="G8" s="29"/>
      <c r="H8" s="119" t="s">
        <v>139</v>
      </c>
      <c r="I8" s="119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3" t="s">
        <v>1</v>
      </c>
      <c r="B9" s="94" t="s">
        <v>111</v>
      </c>
      <c r="C9" s="94" t="s">
        <v>2</v>
      </c>
      <c r="D9" s="94" t="s">
        <v>3</v>
      </c>
      <c r="E9" s="94" t="s">
        <v>110</v>
      </c>
      <c r="F9" s="94" t="s">
        <v>4</v>
      </c>
      <c r="G9" s="95" t="s">
        <v>287</v>
      </c>
      <c r="H9" s="96" t="s">
        <v>295</v>
      </c>
      <c r="I9" s="96" t="s">
        <v>345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5"/>
      <c r="B10" s="91"/>
      <c r="C10" s="91"/>
      <c r="D10" s="91"/>
      <c r="E10" s="91"/>
      <c r="F10" s="91"/>
      <c r="G10" s="47"/>
      <c r="H10" s="92"/>
      <c r="I10" s="92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6" t="s">
        <v>95</v>
      </c>
      <c r="B11" s="43" t="s">
        <v>5</v>
      </c>
      <c r="C11" s="43"/>
      <c r="D11" s="43"/>
      <c r="E11" s="43"/>
      <c r="F11" s="43"/>
      <c r="G11" s="97">
        <f>G13+G60+G70+G101+G113+G119+G236+G257+G287</f>
        <v>335861.56</v>
      </c>
      <c r="H11" s="97">
        <f>H13+H60+H70+H101+H113+H119+H236+H257+H287</f>
        <v>253853.44000000003</v>
      </c>
      <c r="I11" s="97">
        <f>I13+I60+I70+I101+I113+I119+I236+I257+I287</f>
        <v>250053.04</v>
      </c>
    </row>
    <row r="12" spans="1:35" s="5" customFormat="1" ht="9" customHeight="1" x14ac:dyDescent="0.3">
      <c r="A12" s="57"/>
      <c r="B12" s="43"/>
      <c r="C12" s="43"/>
      <c r="D12" s="43"/>
      <c r="E12" s="58"/>
      <c r="F12" s="43"/>
      <c r="G12" s="97"/>
      <c r="H12" s="97"/>
      <c r="I12" s="97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59" t="s">
        <v>6</v>
      </c>
      <c r="B13" s="54">
        <v>700</v>
      </c>
      <c r="C13" s="43" t="s">
        <v>7</v>
      </c>
      <c r="D13" s="43"/>
      <c r="E13" s="58"/>
      <c r="F13" s="54"/>
      <c r="G13" s="98">
        <f>G15+G18+G38+G34+G29</f>
        <v>56197.599999999991</v>
      </c>
      <c r="H13" s="98">
        <f>H15+H18+H38+H34+H29</f>
        <v>53127.1</v>
      </c>
      <c r="I13" s="98">
        <f>I15+I18+I38+I34+I29</f>
        <v>53149.599999999991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0" t="s">
        <v>8</v>
      </c>
      <c r="B14" s="61"/>
      <c r="C14" s="58"/>
      <c r="D14" s="58"/>
      <c r="E14" s="26"/>
      <c r="F14" s="61"/>
      <c r="G14" s="99"/>
      <c r="H14" s="99"/>
      <c r="I14" s="99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0" t="s">
        <v>145</v>
      </c>
      <c r="B15" s="54">
        <v>700</v>
      </c>
      <c r="C15" s="43" t="s">
        <v>7</v>
      </c>
      <c r="D15" s="43" t="s">
        <v>9</v>
      </c>
      <c r="E15" s="26"/>
      <c r="F15" s="54"/>
      <c r="G15" s="98">
        <f>G16</f>
        <v>1770.1</v>
      </c>
      <c r="H15" s="98">
        <f t="shared" ref="G15:I16" si="0">H16</f>
        <v>1770.1</v>
      </c>
      <c r="I15" s="98">
        <f t="shared" si="0"/>
        <v>1770.1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0" t="s">
        <v>10</v>
      </c>
      <c r="B16" s="61">
        <v>700</v>
      </c>
      <c r="C16" s="26" t="s">
        <v>7</v>
      </c>
      <c r="D16" s="26" t="s">
        <v>9</v>
      </c>
      <c r="E16" s="26" t="s">
        <v>112</v>
      </c>
      <c r="F16" s="61"/>
      <c r="G16" s="99">
        <f t="shared" si="0"/>
        <v>1770.1</v>
      </c>
      <c r="H16" s="99">
        <f t="shared" si="0"/>
        <v>1770.1</v>
      </c>
      <c r="I16" s="99">
        <f t="shared" si="0"/>
        <v>1770.1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38" t="s">
        <v>52</v>
      </c>
      <c r="B17" s="61">
        <v>700</v>
      </c>
      <c r="C17" s="26" t="s">
        <v>7</v>
      </c>
      <c r="D17" s="26" t="s">
        <v>9</v>
      </c>
      <c r="E17" s="26" t="s">
        <v>112</v>
      </c>
      <c r="F17" s="61" t="s">
        <v>51</v>
      </c>
      <c r="G17" s="99">
        <v>1770.1</v>
      </c>
      <c r="H17" s="99">
        <v>1770.1</v>
      </c>
      <c r="I17" s="99">
        <v>1770.1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4" t="s">
        <v>96</v>
      </c>
      <c r="B18" s="54">
        <v>700</v>
      </c>
      <c r="C18" s="43" t="s">
        <v>7</v>
      </c>
      <c r="D18" s="43" t="s">
        <v>12</v>
      </c>
      <c r="E18" s="43"/>
      <c r="F18" s="54"/>
      <c r="G18" s="98">
        <f>G19</f>
        <v>34442.199999999997</v>
      </c>
      <c r="H18" s="98">
        <f t="shared" ref="G18:I19" si="1">H19</f>
        <v>34442.199999999997</v>
      </c>
      <c r="I18" s="98">
        <f t="shared" si="1"/>
        <v>34442.199999999997</v>
      </c>
    </row>
    <row r="19" spans="1:35" ht="30" customHeight="1" x14ac:dyDescent="0.3">
      <c r="A19" s="62" t="s">
        <v>169</v>
      </c>
      <c r="B19" s="61">
        <v>700</v>
      </c>
      <c r="C19" s="26" t="s">
        <v>7</v>
      </c>
      <c r="D19" s="26" t="s">
        <v>12</v>
      </c>
      <c r="E19" s="26" t="s">
        <v>113</v>
      </c>
      <c r="F19" s="61"/>
      <c r="G19" s="99">
        <f t="shared" si="1"/>
        <v>34442.199999999997</v>
      </c>
      <c r="H19" s="99">
        <f t="shared" si="1"/>
        <v>34442.199999999997</v>
      </c>
      <c r="I19" s="99">
        <f t="shared" si="1"/>
        <v>34442.199999999997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2" t="s">
        <v>58</v>
      </c>
      <c r="B20" s="63">
        <v>700</v>
      </c>
      <c r="C20" s="26" t="s">
        <v>7</v>
      </c>
      <c r="D20" s="26" t="s">
        <v>12</v>
      </c>
      <c r="E20" s="58" t="s">
        <v>114</v>
      </c>
      <c r="F20" s="63"/>
      <c r="G20" s="99">
        <f>G21+G24+G27</f>
        <v>34442.199999999997</v>
      </c>
      <c r="H20" s="99">
        <f>H21+H24+H27</f>
        <v>34442.199999999997</v>
      </c>
      <c r="I20" s="99">
        <f>I21+I24+I27</f>
        <v>34442.199999999997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4" t="s">
        <v>55</v>
      </c>
      <c r="B21" s="63">
        <v>700</v>
      </c>
      <c r="C21" s="26" t="s">
        <v>7</v>
      </c>
      <c r="D21" s="26" t="s">
        <v>12</v>
      </c>
      <c r="E21" s="58" t="s">
        <v>210</v>
      </c>
      <c r="F21" s="63"/>
      <c r="G21" s="99">
        <f>G22+G23</f>
        <v>31675.8</v>
      </c>
      <c r="H21" s="99">
        <f>H22+H23</f>
        <v>31675.8</v>
      </c>
      <c r="I21" s="99">
        <f>I22+I23</f>
        <v>31675.8</v>
      </c>
    </row>
    <row r="22" spans="1:35" ht="16.5" customHeight="1" x14ac:dyDescent="0.3">
      <c r="A22" s="38" t="s">
        <v>52</v>
      </c>
      <c r="B22" s="63">
        <v>700</v>
      </c>
      <c r="C22" s="26" t="s">
        <v>7</v>
      </c>
      <c r="D22" s="26" t="s">
        <v>12</v>
      </c>
      <c r="E22" s="58" t="s">
        <v>210</v>
      </c>
      <c r="F22" s="63" t="s">
        <v>51</v>
      </c>
      <c r="G22" s="99">
        <v>30878.1</v>
      </c>
      <c r="H22" s="99">
        <v>30878.1</v>
      </c>
      <c r="I22" s="99">
        <v>30878.1</v>
      </c>
    </row>
    <row r="23" spans="1:35" ht="15.75" customHeight="1" x14ac:dyDescent="0.3">
      <c r="A23" s="65" t="s">
        <v>54</v>
      </c>
      <c r="B23" s="63">
        <v>700</v>
      </c>
      <c r="C23" s="26" t="s">
        <v>7</v>
      </c>
      <c r="D23" s="26" t="s">
        <v>12</v>
      </c>
      <c r="E23" s="58" t="s">
        <v>210</v>
      </c>
      <c r="F23" s="63" t="s">
        <v>53</v>
      </c>
      <c r="G23" s="99">
        <v>797.7</v>
      </c>
      <c r="H23" s="99">
        <v>797.7</v>
      </c>
      <c r="I23" s="99">
        <v>797.7</v>
      </c>
    </row>
    <row r="24" spans="1:35" ht="41.25" customHeight="1" x14ac:dyDescent="0.3">
      <c r="A24" s="38" t="s">
        <v>163</v>
      </c>
      <c r="B24" s="63">
        <v>700</v>
      </c>
      <c r="C24" s="26" t="s">
        <v>7</v>
      </c>
      <c r="D24" s="26" t="s">
        <v>12</v>
      </c>
      <c r="E24" s="26" t="s">
        <v>252</v>
      </c>
      <c r="F24" s="63"/>
      <c r="G24" s="99">
        <f>G25+G26</f>
        <v>139.19999999999999</v>
      </c>
      <c r="H24" s="99">
        <f>H25+H26</f>
        <v>139.19999999999999</v>
      </c>
      <c r="I24" s="99">
        <f>I25+I26</f>
        <v>139.19999999999999</v>
      </c>
    </row>
    <row r="25" spans="1:35" ht="15" customHeight="1" x14ac:dyDescent="0.3">
      <c r="A25" s="65" t="s">
        <v>52</v>
      </c>
      <c r="B25" s="63">
        <v>700</v>
      </c>
      <c r="C25" s="26" t="s">
        <v>7</v>
      </c>
      <c r="D25" s="26" t="s">
        <v>12</v>
      </c>
      <c r="E25" s="26" t="s">
        <v>252</v>
      </c>
      <c r="F25" s="63" t="s">
        <v>51</v>
      </c>
      <c r="G25" s="99">
        <v>136.19999999999999</v>
      </c>
      <c r="H25" s="99">
        <v>136.19999999999999</v>
      </c>
      <c r="I25" s="99">
        <v>136.19999999999999</v>
      </c>
    </row>
    <row r="26" spans="1:35" ht="26.25" customHeight="1" x14ac:dyDescent="0.3">
      <c r="A26" s="65" t="s">
        <v>54</v>
      </c>
      <c r="B26" s="63">
        <v>700</v>
      </c>
      <c r="C26" s="26" t="s">
        <v>7</v>
      </c>
      <c r="D26" s="26" t="s">
        <v>12</v>
      </c>
      <c r="E26" s="26" t="s">
        <v>252</v>
      </c>
      <c r="F26" s="63" t="s">
        <v>53</v>
      </c>
      <c r="G26" s="99">
        <v>3</v>
      </c>
      <c r="H26" s="99">
        <v>3</v>
      </c>
      <c r="I26" s="99">
        <v>3</v>
      </c>
    </row>
    <row r="27" spans="1:35" ht="33" customHeight="1" x14ac:dyDescent="0.3">
      <c r="A27" s="36" t="s">
        <v>56</v>
      </c>
      <c r="B27" s="63">
        <v>700</v>
      </c>
      <c r="C27" s="26" t="s">
        <v>7</v>
      </c>
      <c r="D27" s="26" t="s">
        <v>12</v>
      </c>
      <c r="E27" s="58" t="s">
        <v>250</v>
      </c>
      <c r="F27" s="63"/>
      <c r="G27" s="99">
        <f>G28</f>
        <v>2627.2</v>
      </c>
      <c r="H27" s="99">
        <f>H28</f>
        <v>2627.2</v>
      </c>
      <c r="I27" s="99">
        <f>I28</f>
        <v>2627.2</v>
      </c>
    </row>
    <row r="28" spans="1:35" ht="15.75" customHeight="1" x14ac:dyDescent="0.3">
      <c r="A28" s="65" t="s">
        <v>52</v>
      </c>
      <c r="B28" s="63">
        <v>700</v>
      </c>
      <c r="C28" s="26" t="s">
        <v>7</v>
      </c>
      <c r="D28" s="26" t="s">
        <v>12</v>
      </c>
      <c r="E28" s="58" t="s">
        <v>250</v>
      </c>
      <c r="F28" s="63" t="s">
        <v>51</v>
      </c>
      <c r="G28" s="99">
        <v>2627.2</v>
      </c>
      <c r="H28" s="99">
        <v>2627.2</v>
      </c>
      <c r="I28" s="99">
        <v>2627.2</v>
      </c>
    </row>
    <row r="29" spans="1:35" ht="18" customHeight="1" x14ac:dyDescent="0.3">
      <c r="A29" s="67" t="s">
        <v>157</v>
      </c>
      <c r="B29" s="68">
        <v>700</v>
      </c>
      <c r="C29" s="43" t="s">
        <v>7</v>
      </c>
      <c r="D29" s="43" t="s">
        <v>22</v>
      </c>
      <c r="E29" s="69"/>
      <c r="F29" s="68"/>
      <c r="G29" s="98">
        <f>G30</f>
        <v>2.7</v>
      </c>
      <c r="H29" s="98">
        <f>H30</f>
        <v>2.9</v>
      </c>
      <c r="I29" s="98">
        <f>I30</f>
        <v>2.5</v>
      </c>
    </row>
    <row r="30" spans="1:35" ht="33" customHeight="1" x14ac:dyDescent="0.3">
      <c r="A30" s="62" t="s">
        <v>169</v>
      </c>
      <c r="B30" s="63">
        <v>700</v>
      </c>
      <c r="C30" s="26" t="s">
        <v>7</v>
      </c>
      <c r="D30" s="26" t="s">
        <v>22</v>
      </c>
      <c r="E30" s="58" t="s">
        <v>113</v>
      </c>
      <c r="F30" s="63"/>
      <c r="G30" s="99">
        <f>G33</f>
        <v>2.7</v>
      </c>
      <c r="H30" s="99">
        <f>H33</f>
        <v>2.9</v>
      </c>
      <c r="I30" s="99">
        <f>I33</f>
        <v>2.5</v>
      </c>
    </row>
    <row r="31" spans="1:35" ht="33" customHeight="1" x14ac:dyDescent="0.3">
      <c r="A31" s="62" t="s">
        <v>58</v>
      </c>
      <c r="B31" s="63">
        <v>700</v>
      </c>
      <c r="C31" s="26" t="s">
        <v>7</v>
      </c>
      <c r="D31" s="26" t="s">
        <v>22</v>
      </c>
      <c r="E31" s="58" t="s">
        <v>114</v>
      </c>
      <c r="F31" s="63"/>
      <c r="G31" s="99">
        <f t="shared" ref="G31:I32" si="2">G32</f>
        <v>2.7</v>
      </c>
      <c r="H31" s="99">
        <f t="shared" si="2"/>
        <v>2.9</v>
      </c>
      <c r="I31" s="99">
        <f t="shared" si="2"/>
        <v>2.5</v>
      </c>
    </row>
    <row r="32" spans="1:35" ht="33.75" customHeight="1" x14ac:dyDescent="0.3">
      <c r="A32" s="70" t="s">
        <v>158</v>
      </c>
      <c r="B32" s="63">
        <v>700</v>
      </c>
      <c r="C32" s="26" t="s">
        <v>7</v>
      </c>
      <c r="D32" s="26" t="s">
        <v>22</v>
      </c>
      <c r="E32" s="58" t="s">
        <v>251</v>
      </c>
      <c r="F32" s="63"/>
      <c r="G32" s="99">
        <f t="shared" si="2"/>
        <v>2.7</v>
      </c>
      <c r="H32" s="99">
        <f t="shared" si="2"/>
        <v>2.9</v>
      </c>
      <c r="I32" s="99">
        <f t="shared" si="2"/>
        <v>2.5</v>
      </c>
      <c r="J32" s="11">
        <f>G127+G146</f>
        <v>69046.399999999994</v>
      </c>
      <c r="K32" s="11">
        <f>H127+H146</f>
        <v>69046.399999999994</v>
      </c>
      <c r="L32" s="11">
        <f>I127+I146</f>
        <v>69046.399999999994</v>
      </c>
    </row>
    <row r="33" spans="1:12" ht="26.25" customHeight="1" x14ac:dyDescent="0.3">
      <c r="A33" s="65" t="s">
        <v>54</v>
      </c>
      <c r="B33" s="63">
        <v>700</v>
      </c>
      <c r="C33" s="26" t="s">
        <v>7</v>
      </c>
      <c r="D33" s="26" t="s">
        <v>22</v>
      </c>
      <c r="E33" s="58" t="s">
        <v>251</v>
      </c>
      <c r="F33" s="63" t="s">
        <v>53</v>
      </c>
      <c r="G33" s="99">
        <v>2.7</v>
      </c>
      <c r="H33" s="99">
        <v>2.9</v>
      </c>
      <c r="I33" s="99">
        <v>2.5</v>
      </c>
    </row>
    <row r="34" spans="1:12" ht="17.25" customHeight="1" x14ac:dyDescent="0.3">
      <c r="A34" s="71" t="s">
        <v>275</v>
      </c>
      <c r="B34" s="68">
        <v>700</v>
      </c>
      <c r="C34" s="43" t="s">
        <v>7</v>
      </c>
      <c r="D34" s="43" t="s">
        <v>13</v>
      </c>
      <c r="E34" s="69"/>
      <c r="F34" s="68"/>
      <c r="G34" s="98">
        <f>G35</f>
        <v>100</v>
      </c>
      <c r="H34" s="98">
        <f>H35</f>
        <v>0</v>
      </c>
      <c r="I34" s="98">
        <f>I35</f>
        <v>0</v>
      </c>
    </row>
    <row r="35" spans="1:12" ht="17.25" customHeight="1" x14ac:dyDescent="0.3">
      <c r="A35" s="38" t="s">
        <v>92</v>
      </c>
      <c r="B35" s="63">
        <v>700</v>
      </c>
      <c r="C35" s="26" t="s">
        <v>7</v>
      </c>
      <c r="D35" s="26" t="s">
        <v>13</v>
      </c>
      <c r="E35" s="58" t="s">
        <v>115</v>
      </c>
      <c r="F35" s="63"/>
      <c r="G35" s="99">
        <f>G37</f>
        <v>100</v>
      </c>
      <c r="H35" s="99">
        <f>H37</f>
        <v>0</v>
      </c>
      <c r="I35" s="99">
        <f>I37</f>
        <v>0</v>
      </c>
    </row>
    <row r="36" spans="1:12" ht="17.25" customHeight="1" x14ac:dyDescent="0.3">
      <c r="A36" s="38" t="s">
        <v>328</v>
      </c>
      <c r="B36" s="63">
        <v>700</v>
      </c>
      <c r="C36" s="26" t="s">
        <v>7</v>
      </c>
      <c r="D36" s="26" t="s">
        <v>13</v>
      </c>
      <c r="E36" s="58" t="s">
        <v>187</v>
      </c>
      <c r="F36" s="63"/>
      <c r="G36" s="99">
        <f>G37</f>
        <v>100</v>
      </c>
      <c r="H36" s="99">
        <f>H37</f>
        <v>0</v>
      </c>
      <c r="I36" s="99">
        <f>I37</f>
        <v>0</v>
      </c>
    </row>
    <row r="37" spans="1:12" ht="16.5" customHeight="1" x14ac:dyDescent="0.3">
      <c r="A37" s="65" t="s">
        <v>44</v>
      </c>
      <c r="B37" s="63">
        <v>700</v>
      </c>
      <c r="C37" s="26" t="s">
        <v>7</v>
      </c>
      <c r="D37" s="26" t="s">
        <v>13</v>
      </c>
      <c r="E37" s="58" t="s">
        <v>187</v>
      </c>
      <c r="F37" s="63" t="s">
        <v>45</v>
      </c>
      <c r="G37" s="99">
        <v>100</v>
      </c>
      <c r="H37" s="99">
        <v>0</v>
      </c>
      <c r="I37" s="99">
        <v>0</v>
      </c>
    </row>
    <row r="38" spans="1:12" ht="14.4" customHeight="1" x14ac:dyDescent="0.3">
      <c r="A38" s="72" t="s">
        <v>15</v>
      </c>
      <c r="B38" s="68">
        <v>700</v>
      </c>
      <c r="C38" s="43" t="s">
        <v>7</v>
      </c>
      <c r="D38" s="43" t="s">
        <v>38</v>
      </c>
      <c r="E38" s="69"/>
      <c r="F38" s="68"/>
      <c r="G38" s="98">
        <f>G39+G53</f>
        <v>19882.599999999999</v>
      </c>
      <c r="H38" s="98">
        <f>H39+H53</f>
        <v>16911.900000000001</v>
      </c>
      <c r="I38" s="98">
        <f>I39+I53</f>
        <v>16934.8</v>
      </c>
    </row>
    <row r="39" spans="1:12" ht="33" customHeight="1" x14ac:dyDescent="0.3">
      <c r="A39" s="62" t="s">
        <v>169</v>
      </c>
      <c r="B39" s="63">
        <v>700</v>
      </c>
      <c r="C39" s="26" t="s">
        <v>7</v>
      </c>
      <c r="D39" s="26" t="s">
        <v>38</v>
      </c>
      <c r="E39" s="58" t="s">
        <v>113</v>
      </c>
      <c r="F39" s="63"/>
      <c r="G39" s="99">
        <f>G40</f>
        <v>13131.6</v>
      </c>
      <c r="H39" s="99">
        <f>H40</f>
        <v>10122.5</v>
      </c>
      <c r="I39" s="99">
        <f>I40</f>
        <v>10122.5</v>
      </c>
    </row>
    <row r="40" spans="1:12" ht="33.75" customHeight="1" x14ac:dyDescent="0.3">
      <c r="A40" s="62" t="s">
        <v>58</v>
      </c>
      <c r="B40" s="33">
        <v>700</v>
      </c>
      <c r="C40" s="26" t="s">
        <v>7</v>
      </c>
      <c r="D40" s="34">
        <v>13</v>
      </c>
      <c r="E40" s="34" t="s">
        <v>114</v>
      </c>
      <c r="F40" s="33"/>
      <c r="G40" s="100">
        <f>G41+G49+G47+G45+G51</f>
        <v>13131.6</v>
      </c>
      <c r="H40" s="100">
        <f>H41+H49+H47+H45+H51</f>
        <v>10122.5</v>
      </c>
      <c r="I40" s="100">
        <f>I41+I49+I47+I45+I51</f>
        <v>10122.5</v>
      </c>
    </row>
    <row r="41" spans="1:12" ht="30" customHeight="1" x14ac:dyDescent="0.3">
      <c r="A41" s="31" t="s">
        <v>57</v>
      </c>
      <c r="B41" s="33">
        <v>700</v>
      </c>
      <c r="C41" s="26" t="s">
        <v>7</v>
      </c>
      <c r="D41" s="34">
        <v>13</v>
      </c>
      <c r="E41" s="34" t="s">
        <v>211</v>
      </c>
      <c r="F41" s="33"/>
      <c r="G41" s="100">
        <f>G42+G43+G44</f>
        <v>9285.2000000000007</v>
      </c>
      <c r="H41" s="100">
        <f>H42+H43+H44</f>
        <v>9285.2000000000007</v>
      </c>
      <c r="I41" s="100">
        <f>I42+I43+I44</f>
        <v>9285.2000000000007</v>
      </c>
    </row>
    <row r="42" spans="1:12" ht="18.75" customHeight="1" x14ac:dyDescent="0.3">
      <c r="A42" s="35" t="s">
        <v>59</v>
      </c>
      <c r="B42" s="33">
        <v>700</v>
      </c>
      <c r="C42" s="26" t="s">
        <v>7</v>
      </c>
      <c r="D42" s="34">
        <v>13</v>
      </c>
      <c r="E42" s="34" t="s">
        <v>211</v>
      </c>
      <c r="F42" s="33">
        <v>110</v>
      </c>
      <c r="G42" s="100">
        <v>7386.1</v>
      </c>
      <c r="H42" s="100">
        <v>7386.1</v>
      </c>
      <c r="I42" s="100">
        <v>7386.1</v>
      </c>
    </row>
    <row r="43" spans="1:12" ht="26.25" customHeight="1" x14ac:dyDescent="0.3">
      <c r="A43" s="36" t="s">
        <v>54</v>
      </c>
      <c r="B43" s="33">
        <v>700</v>
      </c>
      <c r="C43" s="26" t="s">
        <v>7</v>
      </c>
      <c r="D43" s="34">
        <v>13</v>
      </c>
      <c r="E43" s="34" t="s">
        <v>211</v>
      </c>
      <c r="F43" s="33">
        <v>240</v>
      </c>
      <c r="G43" s="100">
        <v>1878.6</v>
      </c>
      <c r="H43" s="100">
        <v>1878.6</v>
      </c>
      <c r="I43" s="100">
        <v>1878.6</v>
      </c>
    </row>
    <row r="44" spans="1:12" ht="15.75" customHeight="1" x14ac:dyDescent="0.3">
      <c r="A44" s="35" t="s">
        <v>60</v>
      </c>
      <c r="B44" s="33">
        <v>700</v>
      </c>
      <c r="C44" s="26" t="s">
        <v>7</v>
      </c>
      <c r="D44" s="34">
        <v>13</v>
      </c>
      <c r="E44" s="37" t="s">
        <v>211</v>
      </c>
      <c r="F44" s="33">
        <v>850</v>
      </c>
      <c r="G44" s="100">
        <v>20.5</v>
      </c>
      <c r="H44" s="100">
        <v>20.5</v>
      </c>
      <c r="I44" s="100">
        <v>20.5</v>
      </c>
      <c r="J44" s="11" t="s">
        <v>312</v>
      </c>
    </row>
    <row r="45" spans="1:12" ht="30.75" customHeight="1" x14ac:dyDescent="0.3">
      <c r="A45" s="36" t="s">
        <v>56</v>
      </c>
      <c r="B45" s="33">
        <v>700</v>
      </c>
      <c r="C45" s="26" t="s">
        <v>7</v>
      </c>
      <c r="D45" s="34">
        <v>13</v>
      </c>
      <c r="E45" s="37" t="s">
        <v>250</v>
      </c>
      <c r="F45" s="33"/>
      <c r="G45" s="100">
        <f>G46</f>
        <v>81.5</v>
      </c>
      <c r="H45" s="100">
        <f>H46</f>
        <v>81.5</v>
      </c>
      <c r="I45" s="100">
        <f>I46</f>
        <v>81.5</v>
      </c>
      <c r="J45" s="11" t="e">
        <f>G24+#REF!+G148+#REF!</f>
        <v>#REF!</v>
      </c>
      <c r="K45" s="11" t="e">
        <f>H24+#REF!+H148+#REF!</f>
        <v>#REF!</v>
      </c>
      <c r="L45" s="11" t="e">
        <f>I24+#REF!+I148+#REF!</f>
        <v>#REF!</v>
      </c>
    </row>
    <row r="46" spans="1:12" ht="28.5" customHeight="1" x14ac:dyDescent="0.3">
      <c r="A46" s="36" t="s">
        <v>54</v>
      </c>
      <c r="B46" s="33">
        <v>700</v>
      </c>
      <c r="C46" s="26" t="s">
        <v>7</v>
      </c>
      <c r="D46" s="34">
        <v>13</v>
      </c>
      <c r="E46" s="37" t="s">
        <v>250</v>
      </c>
      <c r="F46" s="33">
        <v>240</v>
      </c>
      <c r="G46" s="100">
        <v>81.5</v>
      </c>
      <c r="H46" s="100">
        <v>81.5</v>
      </c>
      <c r="I46" s="100">
        <v>81.5</v>
      </c>
    </row>
    <row r="47" spans="1:12" ht="60.75" customHeight="1" x14ac:dyDescent="0.3">
      <c r="A47" s="40" t="s">
        <v>192</v>
      </c>
      <c r="B47" s="33">
        <v>700</v>
      </c>
      <c r="C47" s="26" t="s">
        <v>7</v>
      </c>
      <c r="D47" s="34">
        <v>13</v>
      </c>
      <c r="E47" s="37" t="s">
        <v>249</v>
      </c>
      <c r="F47" s="33"/>
      <c r="G47" s="100">
        <f>G48</f>
        <v>3.5</v>
      </c>
      <c r="H47" s="100">
        <f>H48</f>
        <v>3.5</v>
      </c>
      <c r="I47" s="100">
        <f>I48</f>
        <v>3.5</v>
      </c>
    </row>
    <row r="48" spans="1:12" ht="29.25" customHeight="1" x14ac:dyDescent="0.3">
      <c r="A48" s="36" t="s">
        <v>54</v>
      </c>
      <c r="B48" s="33">
        <v>700</v>
      </c>
      <c r="C48" s="26" t="s">
        <v>7</v>
      </c>
      <c r="D48" s="34">
        <v>13</v>
      </c>
      <c r="E48" s="37" t="s">
        <v>249</v>
      </c>
      <c r="F48" s="33">
        <v>240</v>
      </c>
      <c r="G48" s="100">
        <v>3.5</v>
      </c>
      <c r="H48" s="100">
        <v>3.5</v>
      </c>
      <c r="I48" s="100">
        <v>3.5</v>
      </c>
    </row>
    <row r="49" spans="1:35" ht="28.5" customHeight="1" x14ac:dyDescent="0.3">
      <c r="A49" s="73" t="s">
        <v>106</v>
      </c>
      <c r="B49" s="33">
        <v>700</v>
      </c>
      <c r="C49" s="26" t="s">
        <v>7</v>
      </c>
      <c r="D49" s="34">
        <v>13</v>
      </c>
      <c r="E49" s="34" t="s">
        <v>248</v>
      </c>
      <c r="F49" s="33"/>
      <c r="G49" s="100">
        <f>G50</f>
        <v>3009.1</v>
      </c>
      <c r="H49" s="100">
        <f>H50</f>
        <v>0</v>
      </c>
      <c r="I49" s="100">
        <f>I50</f>
        <v>0</v>
      </c>
    </row>
    <row r="50" spans="1:35" ht="28.5" customHeight="1" x14ac:dyDescent="0.3">
      <c r="A50" s="36" t="s">
        <v>54</v>
      </c>
      <c r="B50" s="33">
        <v>700</v>
      </c>
      <c r="C50" s="26" t="s">
        <v>7</v>
      </c>
      <c r="D50" s="34">
        <v>13</v>
      </c>
      <c r="E50" s="34" t="s">
        <v>248</v>
      </c>
      <c r="F50" s="33">
        <v>240</v>
      </c>
      <c r="G50" s="100">
        <v>3009.1</v>
      </c>
      <c r="H50" s="100">
        <v>0</v>
      </c>
      <c r="I50" s="100">
        <v>0</v>
      </c>
      <c r="K50" s="16"/>
    </row>
    <row r="51" spans="1:35" ht="28.5" customHeight="1" x14ac:dyDescent="0.3">
      <c r="A51" s="40" t="s">
        <v>107</v>
      </c>
      <c r="B51" s="33">
        <v>700</v>
      </c>
      <c r="C51" s="26" t="s">
        <v>7</v>
      </c>
      <c r="D51" s="34">
        <v>13</v>
      </c>
      <c r="E51" s="34" t="s">
        <v>212</v>
      </c>
      <c r="F51" s="33"/>
      <c r="G51" s="100">
        <f>G52</f>
        <v>752.3</v>
      </c>
      <c r="H51" s="100">
        <f>H52</f>
        <v>752.3</v>
      </c>
      <c r="I51" s="100">
        <f>I52</f>
        <v>752.3</v>
      </c>
      <c r="K51" s="16"/>
    </row>
    <row r="52" spans="1:35" ht="27" x14ac:dyDescent="0.3">
      <c r="A52" s="36" t="s">
        <v>54</v>
      </c>
      <c r="B52" s="33">
        <v>700</v>
      </c>
      <c r="C52" s="26" t="s">
        <v>7</v>
      </c>
      <c r="D52" s="34">
        <v>13</v>
      </c>
      <c r="E52" s="34" t="s">
        <v>212</v>
      </c>
      <c r="F52" s="33">
        <v>240</v>
      </c>
      <c r="G52" s="100">
        <v>752.3</v>
      </c>
      <c r="H52" s="100">
        <v>752.3</v>
      </c>
      <c r="I52" s="100">
        <v>752.3</v>
      </c>
      <c r="K52" s="16"/>
    </row>
    <row r="53" spans="1:35" ht="18" customHeight="1" x14ac:dyDescent="0.3">
      <c r="A53" s="50" t="s">
        <v>92</v>
      </c>
      <c r="B53" s="33">
        <v>700</v>
      </c>
      <c r="C53" s="26" t="s">
        <v>7</v>
      </c>
      <c r="D53" s="34">
        <v>13</v>
      </c>
      <c r="E53" s="34" t="s">
        <v>115</v>
      </c>
      <c r="F53" s="33"/>
      <c r="G53" s="100">
        <f>G54</f>
        <v>6751</v>
      </c>
      <c r="H53" s="100">
        <f>H54</f>
        <v>6789.4</v>
      </c>
      <c r="I53" s="100">
        <f>I54</f>
        <v>6812.3</v>
      </c>
      <c r="K53" s="16"/>
    </row>
    <row r="54" spans="1:35" ht="28.5" customHeight="1" x14ac:dyDescent="0.3">
      <c r="A54" s="40" t="s">
        <v>162</v>
      </c>
      <c r="B54" s="33">
        <v>700</v>
      </c>
      <c r="C54" s="26" t="s">
        <v>7</v>
      </c>
      <c r="D54" s="34">
        <v>13</v>
      </c>
      <c r="E54" s="34" t="s">
        <v>159</v>
      </c>
      <c r="F54" s="33"/>
      <c r="G54" s="100">
        <f>G58+G55</f>
        <v>6751</v>
      </c>
      <c r="H54" s="100">
        <f>H58+H55</f>
        <v>6789.4</v>
      </c>
      <c r="I54" s="100">
        <f>I58+I55</f>
        <v>6812.3</v>
      </c>
      <c r="K54" s="16"/>
    </row>
    <row r="55" spans="1:35" ht="28.5" customHeight="1" x14ac:dyDescent="0.3">
      <c r="A55" s="40" t="s">
        <v>173</v>
      </c>
      <c r="B55" s="33">
        <v>700</v>
      </c>
      <c r="C55" s="26" t="s">
        <v>7</v>
      </c>
      <c r="D55" s="34">
        <v>13</v>
      </c>
      <c r="E55" s="34" t="s">
        <v>172</v>
      </c>
      <c r="F55" s="33"/>
      <c r="G55" s="100">
        <f>G56+G57</f>
        <v>6077.5</v>
      </c>
      <c r="H55" s="100">
        <f>H56+H57</f>
        <v>6077.5</v>
      </c>
      <c r="I55" s="100">
        <f>I56+I57</f>
        <v>6077.5</v>
      </c>
      <c r="K55" s="16"/>
    </row>
    <row r="56" spans="1:35" ht="22.5" customHeight="1" x14ac:dyDescent="0.3">
      <c r="A56" s="35" t="s">
        <v>59</v>
      </c>
      <c r="B56" s="33">
        <v>700</v>
      </c>
      <c r="C56" s="26" t="s">
        <v>7</v>
      </c>
      <c r="D56" s="34">
        <v>13</v>
      </c>
      <c r="E56" s="34" t="s">
        <v>172</v>
      </c>
      <c r="F56" s="33">
        <v>110</v>
      </c>
      <c r="G56" s="100">
        <v>5800.4</v>
      </c>
      <c r="H56" s="100">
        <v>5800.4</v>
      </c>
      <c r="I56" s="100">
        <v>5800.4</v>
      </c>
      <c r="K56" s="16"/>
    </row>
    <row r="57" spans="1:35" ht="28.5" customHeight="1" x14ac:dyDescent="0.3">
      <c r="A57" s="36" t="s">
        <v>54</v>
      </c>
      <c r="B57" s="33">
        <v>700</v>
      </c>
      <c r="C57" s="26" t="s">
        <v>7</v>
      </c>
      <c r="D57" s="34">
        <v>13</v>
      </c>
      <c r="E57" s="34" t="s">
        <v>172</v>
      </c>
      <c r="F57" s="33">
        <v>240</v>
      </c>
      <c r="G57" s="100">
        <v>277.10000000000002</v>
      </c>
      <c r="H57" s="100">
        <v>277.10000000000002</v>
      </c>
      <c r="I57" s="100">
        <v>277.10000000000002</v>
      </c>
      <c r="K57" s="16"/>
    </row>
    <row r="58" spans="1:35" ht="28.5" customHeight="1" x14ac:dyDescent="0.3">
      <c r="A58" s="40" t="s">
        <v>161</v>
      </c>
      <c r="B58" s="33">
        <v>700</v>
      </c>
      <c r="C58" s="26" t="s">
        <v>7</v>
      </c>
      <c r="D58" s="34">
        <v>13</v>
      </c>
      <c r="E58" s="34" t="s">
        <v>160</v>
      </c>
      <c r="F58" s="33"/>
      <c r="G58" s="100">
        <f>G59</f>
        <v>673.5</v>
      </c>
      <c r="H58" s="100">
        <f>H59</f>
        <v>711.9</v>
      </c>
      <c r="I58" s="100">
        <f>I59</f>
        <v>734.8</v>
      </c>
      <c r="K58" s="16"/>
    </row>
    <row r="59" spans="1:35" ht="28.5" customHeight="1" x14ac:dyDescent="0.3">
      <c r="A59" s="36" t="s">
        <v>52</v>
      </c>
      <c r="B59" s="33">
        <v>700</v>
      </c>
      <c r="C59" s="26" t="s">
        <v>7</v>
      </c>
      <c r="D59" s="34">
        <v>13</v>
      </c>
      <c r="E59" s="34" t="s">
        <v>160</v>
      </c>
      <c r="F59" s="33">
        <v>120</v>
      </c>
      <c r="G59" s="100">
        <v>673.5</v>
      </c>
      <c r="H59" s="100">
        <v>711.9</v>
      </c>
      <c r="I59" s="100">
        <v>734.8</v>
      </c>
      <c r="K59" s="16"/>
    </row>
    <row r="60" spans="1:35" ht="18.75" customHeight="1" x14ac:dyDescent="0.3">
      <c r="A60" s="72" t="s">
        <v>98</v>
      </c>
      <c r="B60" s="68">
        <v>700</v>
      </c>
      <c r="C60" s="43" t="s">
        <v>11</v>
      </c>
      <c r="D60" s="43"/>
      <c r="E60" s="69"/>
      <c r="F60" s="68"/>
      <c r="G60" s="98">
        <f>G61</f>
        <v>42.4</v>
      </c>
      <c r="H60" s="98">
        <f>H61</f>
        <v>42.4</v>
      </c>
      <c r="I60" s="98">
        <f>I61</f>
        <v>42.4</v>
      </c>
    </row>
    <row r="61" spans="1:35" s="8" customFormat="1" ht="29.25" customHeight="1" x14ac:dyDescent="0.3">
      <c r="A61" s="44" t="s">
        <v>288</v>
      </c>
      <c r="B61" s="42" t="s">
        <v>5</v>
      </c>
      <c r="C61" s="43" t="s">
        <v>11</v>
      </c>
      <c r="D61" s="43" t="s">
        <v>27</v>
      </c>
      <c r="E61" s="43"/>
      <c r="F61" s="42"/>
      <c r="G61" s="98">
        <f>G62+G65</f>
        <v>42.4</v>
      </c>
      <c r="H61" s="98">
        <f>H62+H65</f>
        <v>42.4</v>
      </c>
      <c r="I61" s="98">
        <f>I62+I65</f>
        <v>42.4</v>
      </c>
      <c r="J61" s="11"/>
      <c r="K61" s="11"/>
      <c r="L61" s="11"/>
      <c r="M61" s="11"/>
      <c r="N61" s="11"/>
      <c r="O61" s="1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39.75" customHeight="1" x14ac:dyDescent="0.3">
      <c r="A62" s="40" t="s">
        <v>170</v>
      </c>
      <c r="B62" s="39" t="s">
        <v>5</v>
      </c>
      <c r="C62" s="26" t="s">
        <v>11</v>
      </c>
      <c r="D62" s="26" t="s">
        <v>27</v>
      </c>
      <c r="E62" s="26" t="s">
        <v>153</v>
      </c>
      <c r="F62" s="39"/>
      <c r="G62" s="99">
        <f t="shared" ref="G62:I63" si="3">G63</f>
        <v>37.4</v>
      </c>
      <c r="H62" s="99">
        <f t="shared" si="3"/>
        <v>37.4</v>
      </c>
      <c r="I62" s="99">
        <f t="shared" si="3"/>
        <v>37.4</v>
      </c>
    </row>
    <row r="63" spans="1:35" ht="16.5" customHeight="1" x14ac:dyDescent="0.3">
      <c r="A63" s="38" t="s">
        <v>154</v>
      </c>
      <c r="B63" s="39" t="s">
        <v>5</v>
      </c>
      <c r="C63" s="26" t="s">
        <v>11</v>
      </c>
      <c r="D63" s="26" t="s">
        <v>27</v>
      </c>
      <c r="E63" s="26" t="s">
        <v>213</v>
      </c>
      <c r="F63" s="39"/>
      <c r="G63" s="99">
        <f t="shared" si="3"/>
        <v>37.4</v>
      </c>
      <c r="H63" s="99">
        <f t="shared" si="3"/>
        <v>37.4</v>
      </c>
      <c r="I63" s="99">
        <f t="shared" si="3"/>
        <v>37.4</v>
      </c>
    </row>
    <row r="64" spans="1:35" ht="24.75" customHeight="1" x14ac:dyDescent="0.3">
      <c r="A64" s="40" t="s">
        <v>54</v>
      </c>
      <c r="B64" s="39" t="s">
        <v>5</v>
      </c>
      <c r="C64" s="26" t="s">
        <v>11</v>
      </c>
      <c r="D64" s="26" t="s">
        <v>27</v>
      </c>
      <c r="E64" s="26" t="s">
        <v>213</v>
      </c>
      <c r="F64" s="39" t="s">
        <v>53</v>
      </c>
      <c r="G64" s="99">
        <v>37.4</v>
      </c>
      <c r="H64" s="99">
        <v>37.4</v>
      </c>
      <c r="I64" s="99">
        <v>37.4</v>
      </c>
    </row>
    <row r="65" spans="1:9" ht="24.75" customHeight="1" x14ac:dyDescent="0.3">
      <c r="A65" s="32" t="s">
        <v>313</v>
      </c>
      <c r="B65" s="39" t="s">
        <v>5</v>
      </c>
      <c r="C65" s="26" t="s">
        <v>11</v>
      </c>
      <c r="D65" s="26" t="s">
        <v>16</v>
      </c>
      <c r="E65" s="26"/>
      <c r="F65" s="39"/>
      <c r="G65" s="99">
        <f t="shared" ref="G65:I67" si="4">G66</f>
        <v>5</v>
      </c>
      <c r="H65" s="99">
        <f t="shared" si="4"/>
        <v>5</v>
      </c>
      <c r="I65" s="99">
        <f t="shared" si="4"/>
        <v>5</v>
      </c>
    </row>
    <row r="66" spans="1:9" ht="24.75" customHeight="1" x14ac:dyDescent="0.3">
      <c r="A66" s="40" t="s">
        <v>314</v>
      </c>
      <c r="B66" s="39" t="s">
        <v>5</v>
      </c>
      <c r="C66" s="26" t="s">
        <v>11</v>
      </c>
      <c r="D66" s="26" t="s">
        <v>16</v>
      </c>
      <c r="E66" s="26" t="s">
        <v>315</v>
      </c>
      <c r="F66" s="39"/>
      <c r="G66" s="99">
        <f t="shared" si="4"/>
        <v>5</v>
      </c>
      <c r="H66" s="99">
        <f t="shared" si="4"/>
        <v>5</v>
      </c>
      <c r="I66" s="99">
        <f t="shared" si="4"/>
        <v>5</v>
      </c>
    </row>
    <row r="67" spans="1:9" ht="24.75" customHeight="1" x14ac:dyDescent="0.3">
      <c r="A67" s="38" t="s">
        <v>316</v>
      </c>
      <c r="B67" s="39" t="s">
        <v>5</v>
      </c>
      <c r="C67" s="26" t="s">
        <v>11</v>
      </c>
      <c r="D67" s="26" t="s">
        <v>16</v>
      </c>
      <c r="E67" s="26" t="s">
        <v>317</v>
      </c>
      <c r="F67" s="39"/>
      <c r="G67" s="99">
        <f t="shared" si="4"/>
        <v>5</v>
      </c>
      <c r="H67" s="99">
        <f t="shared" si="4"/>
        <v>5</v>
      </c>
      <c r="I67" s="99">
        <f t="shared" si="4"/>
        <v>5</v>
      </c>
    </row>
    <row r="68" spans="1:9" ht="24.75" customHeight="1" x14ac:dyDescent="0.3">
      <c r="A68" s="38" t="s">
        <v>54</v>
      </c>
      <c r="B68" s="39" t="s">
        <v>5</v>
      </c>
      <c r="C68" s="26" t="s">
        <v>11</v>
      </c>
      <c r="D68" s="26" t="s">
        <v>16</v>
      </c>
      <c r="E68" s="26" t="s">
        <v>317</v>
      </c>
      <c r="F68" s="39" t="s">
        <v>53</v>
      </c>
      <c r="G68" s="99">
        <v>5</v>
      </c>
      <c r="H68" s="99">
        <v>5</v>
      </c>
      <c r="I68" s="99">
        <v>5</v>
      </c>
    </row>
    <row r="69" spans="1:9" ht="14.25" customHeight="1" x14ac:dyDescent="0.3">
      <c r="A69" s="40"/>
      <c r="B69" s="39"/>
      <c r="C69" s="26"/>
      <c r="D69" s="26"/>
      <c r="E69" s="26"/>
      <c r="F69" s="39"/>
      <c r="G69" s="99"/>
      <c r="H69" s="99"/>
      <c r="I69" s="99"/>
    </row>
    <row r="70" spans="1:9" ht="14.4" customHeight="1" x14ac:dyDescent="0.3">
      <c r="A70" s="74" t="s">
        <v>19</v>
      </c>
      <c r="B70" s="42" t="s">
        <v>5</v>
      </c>
      <c r="C70" s="43" t="s">
        <v>12</v>
      </c>
      <c r="D70" s="58"/>
      <c r="E70" s="58"/>
      <c r="F70" s="42"/>
      <c r="G70" s="98">
        <f>G79+G88+G71+G75</f>
        <v>21016.7</v>
      </c>
      <c r="H70" s="98">
        <f>H79+H88+H71+H75</f>
        <v>19138.600000000002</v>
      </c>
      <c r="I70" s="98">
        <f>I79+I88+I71+I75</f>
        <v>16484</v>
      </c>
    </row>
    <row r="71" spans="1:9" ht="14.4" customHeight="1" x14ac:dyDescent="0.3">
      <c r="A71" s="74" t="s">
        <v>135</v>
      </c>
      <c r="B71" s="42" t="s">
        <v>5</v>
      </c>
      <c r="C71" s="43" t="s">
        <v>12</v>
      </c>
      <c r="D71" s="43" t="s">
        <v>22</v>
      </c>
      <c r="E71" s="58"/>
      <c r="F71" s="42"/>
      <c r="G71" s="98">
        <f t="shared" ref="G71:I73" si="5">G72</f>
        <v>62.2</v>
      </c>
      <c r="H71" s="98">
        <f t="shared" si="5"/>
        <v>62.2</v>
      </c>
      <c r="I71" s="98">
        <f t="shared" si="5"/>
        <v>62.2</v>
      </c>
    </row>
    <row r="72" spans="1:9" ht="27" customHeight="1" x14ac:dyDescent="0.3">
      <c r="A72" s="38" t="s">
        <v>186</v>
      </c>
      <c r="B72" s="39" t="s">
        <v>5</v>
      </c>
      <c r="C72" s="26" t="s">
        <v>12</v>
      </c>
      <c r="D72" s="26" t="s">
        <v>22</v>
      </c>
      <c r="E72" s="26" t="s">
        <v>136</v>
      </c>
      <c r="F72" s="39"/>
      <c r="G72" s="99">
        <f t="shared" si="5"/>
        <v>62.2</v>
      </c>
      <c r="H72" s="99">
        <f t="shared" si="5"/>
        <v>62.2</v>
      </c>
      <c r="I72" s="99">
        <f t="shared" si="5"/>
        <v>62.2</v>
      </c>
    </row>
    <row r="73" spans="1:9" ht="24.75" customHeight="1" x14ac:dyDescent="0.3">
      <c r="A73" s="40" t="s">
        <v>286</v>
      </c>
      <c r="B73" s="39" t="s">
        <v>5</v>
      </c>
      <c r="C73" s="26" t="s">
        <v>12</v>
      </c>
      <c r="D73" s="26" t="s">
        <v>22</v>
      </c>
      <c r="E73" s="26" t="s">
        <v>247</v>
      </c>
      <c r="F73" s="39"/>
      <c r="G73" s="99">
        <f t="shared" si="5"/>
        <v>62.2</v>
      </c>
      <c r="H73" s="99">
        <f t="shared" si="5"/>
        <v>62.2</v>
      </c>
      <c r="I73" s="99">
        <f t="shared" si="5"/>
        <v>62.2</v>
      </c>
    </row>
    <row r="74" spans="1:9" ht="32.25" customHeight="1" x14ac:dyDescent="0.3">
      <c r="A74" s="38" t="s">
        <v>54</v>
      </c>
      <c r="B74" s="39" t="s">
        <v>5</v>
      </c>
      <c r="C74" s="26" t="s">
        <v>12</v>
      </c>
      <c r="D74" s="26" t="s">
        <v>22</v>
      </c>
      <c r="E74" s="26" t="s">
        <v>247</v>
      </c>
      <c r="F74" s="39" t="s">
        <v>53</v>
      </c>
      <c r="G74" s="99">
        <v>62.2</v>
      </c>
      <c r="H74" s="99">
        <v>62.2</v>
      </c>
      <c r="I74" s="99">
        <v>62.2</v>
      </c>
    </row>
    <row r="75" spans="1:9" ht="16.5" customHeight="1" x14ac:dyDescent="0.3">
      <c r="A75" s="71" t="s">
        <v>202</v>
      </c>
      <c r="B75" s="42" t="s">
        <v>5</v>
      </c>
      <c r="C75" s="43" t="s">
        <v>12</v>
      </c>
      <c r="D75" s="43" t="s">
        <v>20</v>
      </c>
      <c r="E75" s="43"/>
      <c r="F75" s="42"/>
      <c r="G75" s="98">
        <f t="shared" ref="G75:I77" si="6">G76</f>
        <v>15329.2</v>
      </c>
      <c r="H75" s="98">
        <f>H76</f>
        <v>14181.400000000001</v>
      </c>
      <c r="I75" s="98">
        <f t="shared" si="6"/>
        <v>11329.099999999999</v>
      </c>
    </row>
    <row r="76" spans="1:9" ht="16.5" customHeight="1" x14ac:dyDescent="0.3">
      <c r="A76" s="50" t="s">
        <v>92</v>
      </c>
      <c r="B76" s="39" t="s">
        <v>5</v>
      </c>
      <c r="C76" s="26" t="s">
        <v>12</v>
      </c>
      <c r="D76" s="26" t="s">
        <v>20</v>
      </c>
      <c r="E76" s="34" t="s">
        <v>115</v>
      </c>
      <c r="F76" s="39"/>
      <c r="G76" s="99">
        <f t="shared" si="6"/>
        <v>15329.2</v>
      </c>
      <c r="H76" s="99">
        <f t="shared" si="6"/>
        <v>14181.400000000001</v>
      </c>
      <c r="I76" s="99">
        <f t="shared" si="6"/>
        <v>11329.099999999999</v>
      </c>
    </row>
    <row r="77" spans="1:9" ht="48" customHeight="1" x14ac:dyDescent="0.3">
      <c r="A77" s="38" t="s">
        <v>269</v>
      </c>
      <c r="B77" s="39" t="s">
        <v>5</v>
      </c>
      <c r="C77" s="26" t="s">
        <v>12</v>
      </c>
      <c r="D77" s="26" t="s">
        <v>20</v>
      </c>
      <c r="E77" s="34" t="s">
        <v>270</v>
      </c>
      <c r="F77" s="39"/>
      <c r="G77" s="99">
        <f t="shared" si="6"/>
        <v>15329.2</v>
      </c>
      <c r="H77" s="99">
        <f t="shared" si="6"/>
        <v>14181.400000000001</v>
      </c>
      <c r="I77" s="99">
        <f t="shared" si="6"/>
        <v>11329.099999999999</v>
      </c>
    </row>
    <row r="78" spans="1:9" ht="29.25" customHeight="1" x14ac:dyDescent="0.3">
      <c r="A78" s="38" t="s">
        <v>54</v>
      </c>
      <c r="B78" s="39" t="s">
        <v>5</v>
      </c>
      <c r="C78" s="26" t="s">
        <v>12</v>
      </c>
      <c r="D78" s="26" t="s">
        <v>20</v>
      </c>
      <c r="E78" s="34" t="s">
        <v>270</v>
      </c>
      <c r="F78" s="39" t="s">
        <v>53</v>
      </c>
      <c r="G78" s="99">
        <v>15329.2</v>
      </c>
      <c r="H78" s="99">
        <f>15329.2-1888.2+4481.4-3741</f>
        <v>14181.400000000001</v>
      </c>
      <c r="I78" s="99">
        <f>15329.2+3539.5+1.3+0.1-7541</f>
        <v>11329.099999999999</v>
      </c>
    </row>
    <row r="79" spans="1:9" ht="14.4" customHeight="1" x14ac:dyDescent="0.3">
      <c r="A79" s="74" t="s">
        <v>43</v>
      </c>
      <c r="B79" s="42" t="s">
        <v>5</v>
      </c>
      <c r="C79" s="43" t="s">
        <v>12</v>
      </c>
      <c r="D79" s="43" t="s">
        <v>18</v>
      </c>
      <c r="E79" s="69"/>
      <c r="F79" s="42"/>
      <c r="G79" s="98">
        <f>G80</f>
        <v>5008</v>
      </c>
      <c r="H79" s="98">
        <f t="shared" ref="G79:I80" si="7">H80</f>
        <v>4277.7</v>
      </c>
      <c r="I79" s="98">
        <f t="shared" si="7"/>
        <v>4475.3999999999996</v>
      </c>
    </row>
    <row r="80" spans="1:9" ht="55.5" customHeight="1" x14ac:dyDescent="0.3">
      <c r="A80" s="75" t="s">
        <v>188</v>
      </c>
      <c r="B80" s="39" t="s">
        <v>5</v>
      </c>
      <c r="C80" s="26" t="s">
        <v>12</v>
      </c>
      <c r="D80" s="26" t="s">
        <v>18</v>
      </c>
      <c r="E80" s="58" t="s">
        <v>116</v>
      </c>
      <c r="F80" s="39"/>
      <c r="G80" s="99">
        <f t="shared" si="7"/>
        <v>5008</v>
      </c>
      <c r="H80" s="99">
        <f t="shared" si="7"/>
        <v>4277.7</v>
      </c>
      <c r="I80" s="99">
        <f t="shared" si="7"/>
        <v>4475.3999999999996</v>
      </c>
    </row>
    <row r="81" spans="1:9" ht="28.5" customHeight="1" x14ac:dyDescent="0.3">
      <c r="A81" s="31" t="s">
        <v>171</v>
      </c>
      <c r="B81" s="39" t="s">
        <v>5</v>
      </c>
      <c r="C81" s="26" t="s">
        <v>12</v>
      </c>
      <c r="D81" s="26" t="s">
        <v>18</v>
      </c>
      <c r="E81" s="58" t="s">
        <v>117</v>
      </c>
      <c r="F81" s="39"/>
      <c r="G81" s="99">
        <f>G82+G86+G85</f>
        <v>5008</v>
      </c>
      <c r="H81" s="99">
        <f>H82+H86+H85</f>
        <v>4277.7</v>
      </c>
      <c r="I81" s="99">
        <f>I82+I86+I85</f>
        <v>4475.3999999999996</v>
      </c>
    </row>
    <row r="82" spans="1:9" ht="39.75" customHeight="1" x14ac:dyDescent="0.3">
      <c r="A82" s="36" t="s">
        <v>61</v>
      </c>
      <c r="B82" s="39" t="s">
        <v>5</v>
      </c>
      <c r="C82" s="26" t="s">
        <v>12</v>
      </c>
      <c r="D82" s="26" t="s">
        <v>18</v>
      </c>
      <c r="E82" s="58" t="s">
        <v>246</v>
      </c>
      <c r="F82" s="39"/>
      <c r="G82" s="99">
        <f>G83</f>
        <v>2564</v>
      </c>
      <c r="H82" s="99">
        <f>H83</f>
        <v>1709</v>
      </c>
      <c r="I82" s="99">
        <f>I83</f>
        <v>1709</v>
      </c>
    </row>
    <row r="83" spans="1:9" ht="39.75" customHeight="1" x14ac:dyDescent="0.3">
      <c r="A83" s="40" t="s">
        <v>54</v>
      </c>
      <c r="B83" s="39" t="s">
        <v>5</v>
      </c>
      <c r="C83" s="26" t="s">
        <v>12</v>
      </c>
      <c r="D83" s="26" t="s">
        <v>18</v>
      </c>
      <c r="E83" s="58" t="s">
        <v>246</v>
      </c>
      <c r="F83" s="39" t="s">
        <v>53</v>
      </c>
      <c r="G83" s="99">
        <v>2564</v>
      </c>
      <c r="H83" s="99">
        <v>1709</v>
      </c>
      <c r="I83" s="99">
        <v>1709</v>
      </c>
    </row>
    <row r="84" spans="1:9" ht="75.75" customHeight="1" x14ac:dyDescent="0.3">
      <c r="A84" s="25" t="s">
        <v>284</v>
      </c>
      <c r="B84" s="39" t="s">
        <v>5</v>
      </c>
      <c r="C84" s="26" t="s">
        <v>12</v>
      </c>
      <c r="D84" s="26" t="s">
        <v>18</v>
      </c>
      <c r="E84" s="58" t="s">
        <v>285</v>
      </c>
      <c r="F84" s="39"/>
      <c r="G84" s="99">
        <f>G85</f>
        <v>2309</v>
      </c>
      <c r="H84" s="99">
        <f>H85</f>
        <v>2478.6999999999998</v>
      </c>
      <c r="I84" s="99">
        <f>I85</f>
        <v>2676.4</v>
      </c>
    </row>
    <row r="85" spans="1:9" ht="48" customHeight="1" x14ac:dyDescent="0.3">
      <c r="A85" s="32" t="s">
        <v>54</v>
      </c>
      <c r="B85" s="39" t="s">
        <v>5</v>
      </c>
      <c r="C85" s="26" t="s">
        <v>12</v>
      </c>
      <c r="D85" s="26" t="s">
        <v>18</v>
      </c>
      <c r="E85" s="58" t="s">
        <v>285</v>
      </c>
      <c r="F85" s="39" t="s">
        <v>53</v>
      </c>
      <c r="G85" s="99">
        <v>2309</v>
      </c>
      <c r="H85" s="99">
        <v>2478.6999999999998</v>
      </c>
      <c r="I85" s="99">
        <v>2676.4</v>
      </c>
    </row>
    <row r="86" spans="1:9" ht="30.75" customHeight="1" x14ac:dyDescent="0.3">
      <c r="A86" s="31" t="s">
        <v>201</v>
      </c>
      <c r="B86" s="39" t="s">
        <v>5</v>
      </c>
      <c r="C86" s="26" t="s">
        <v>12</v>
      </c>
      <c r="D86" s="26" t="s">
        <v>18</v>
      </c>
      <c r="E86" s="58" t="s">
        <v>214</v>
      </c>
      <c r="F86" s="39"/>
      <c r="G86" s="99">
        <f>G87</f>
        <v>135</v>
      </c>
      <c r="H86" s="99">
        <f>H87</f>
        <v>90</v>
      </c>
      <c r="I86" s="99">
        <f>I87</f>
        <v>90</v>
      </c>
    </row>
    <row r="87" spans="1:9" ht="25.5" customHeight="1" x14ac:dyDescent="0.3">
      <c r="A87" s="36" t="s">
        <v>54</v>
      </c>
      <c r="B87" s="39" t="s">
        <v>5</v>
      </c>
      <c r="C87" s="26" t="s">
        <v>12</v>
      </c>
      <c r="D87" s="26" t="s">
        <v>18</v>
      </c>
      <c r="E87" s="58" t="s">
        <v>214</v>
      </c>
      <c r="F87" s="39" t="s">
        <v>53</v>
      </c>
      <c r="G87" s="99">
        <v>135</v>
      </c>
      <c r="H87" s="99">
        <v>90</v>
      </c>
      <c r="I87" s="99">
        <v>90</v>
      </c>
    </row>
    <row r="88" spans="1:9" ht="18" customHeight="1" x14ac:dyDescent="0.3">
      <c r="A88" s="44" t="s">
        <v>39</v>
      </c>
      <c r="B88" s="54">
        <v>700</v>
      </c>
      <c r="C88" s="43" t="s">
        <v>12</v>
      </c>
      <c r="D88" s="43">
        <v>12</v>
      </c>
      <c r="E88" s="58"/>
      <c r="F88" s="54"/>
      <c r="G88" s="98">
        <f>G89+G98+G93</f>
        <v>617.29999999999995</v>
      </c>
      <c r="H88" s="98">
        <f>H89+H98+H93</f>
        <v>617.29999999999995</v>
      </c>
      <c r="I88" s="98">
        <f>I89+I98+I93</f>
        <v>617.29999999999995</v>
      </c>
    </row>
    <row r="89" spans="1:9" ht="30" customHeight="1" x14ac:dyDescent="0.3">
      <c r="A89" s="62" t="s">
        <v>177</v>
      </c>
      <c r="B89" s="61">
        <v>700</v>
      </c>
      <c r="C89" s="26" t="s">
        <v>12</v>
      </c>
      <c r="D89" s="26" t="s">
        <v>21</v>
      </c>
      <c r="E89" s="58" t="s">
        <v>118</v>
      </c>
      <c r="F89" s="61"/>
      <c r="G89" s="99">
        <f t="shared" ref="G89:I91" si="8">G90</f>
        <v>415</v>
      </c>
      <c r="H89" s="99">
        <f t="shared" si="8"/>
        <v>415</v>
      </c>
      <c r="I89" s="99">
        <f t="shared" si="8"/>
        <v>415</v>
      </c>
    </row>
    <row r="90" spans="1:9" ht="29.25" customHeight="1" x14ac:dyDescent="0.3">
      <c r="A90" s="62" t="s">
        <v>185</v>
      </c>
      <c r="B90" s="61">
        <v>700</v>
      </c>
      <c r="C90" s="26" t="s">
        <v>12</v>
      </c>
      <c r="D90" s="26" t="s">
        <v>21</v>
      </c>
      <c r="E90" s="58" t="s">
        <v>167</v>
      </c>
      <c r="F90" s="61"/>
      <c r="G90" s="99">
        <f t="shared" si="8"/>
        <v>415</v>
      </c>
      <c r="H90" s="99">
        <f t="shared" si="8"/>
        <v>415</v>
      </c>
      <c r="I90" s="99">
        <f t="shared" si="8"/>
        <v>415</v>
      </c>
    </row>
    <row r="91" spans="1:9" ht="30.75" customHeight="1" x14ac:dyDescent="0.3">
      <c r="A91" s="62" t="s">
        <v>184</v>
      </c>
      <c r="B91" s="39" t="s">
        <v>5</v>
      </c>
      <c r="C91" s="26" t="s">
        <v>12</v>
      </c>
      <c r="D91" s="26" t="s">
        <v>21</v>
      </c>
      <c r="E91" s="58" t="s">
        <v>203</v>
      </c>
      <c r="F91" s="39"/>
      <c r="G91" s="99">
        <f t="shared" si="8"/>
        <v>415</v>
      </c>
      <c r="H91" s="99">
        <f t="shared" si="8"/>
        <v>415</v>
      </c>
      <c r="I91" s="99">
        <f t="shared" si="8"/>
        <v>415</v>
      </c>
    </row>
    <row r="92" spans="1:9" ht="30.75" customHeight="1" x14ac:dyDescent="0.3">
      <c r="A92" s="36" t="s">
        <v>54</v>
      </c>
      <c r="B92" s="39" t="s">
        <v>5</v>
      </c>
      <c r="C92" s="26" t="s">
        <v>12</v>
      </c>
      <c r="D92" s="26" t="s">
        <v>21</v>
      </c>
      <c r="E92" s="58" t="s">
        <v>203</v>
      </c>
      <c r="F92" s="39" t="s">
        <v>53</v>
      </c>
      <c r="G92" s="99">
        <v>415</v>
      </c>
      <c r="H92" s="99">
        <v>415</v>
      </c>
      <c r="I92" s="99">
        <v>415</v>
      </c>
    </row>
    <row r="93" spans="1:9" ht="30.75" customHeight="1" x14ac:dyDescent="0.3">
      <c r="A93" s="40" t="s">
        <v>339</v>
      </c>
      <c r="B93" s="39" t="s">
        <v>5</v>
      </c>
      <c r="C93" s="26" t="s">
        <v>12</v>
      </c>
      <c r="D93" s="26" t="s">
        <v>21</v>
      </c>
      <c r="E93" s="58" t="s">
        <v>338</v>
      </c>
      <c r="F93" s="39"/>
      <c r="G93" s="99">
        <f t="shared" ref="G93:I95" si="9">G94</f>
        <v>100</v>
      </c>
      <c r="H93" s="99">
        <f t="shared" si="9"/>
        <v>100</v>
      </c>
      <c r="I93" s="99">
        <f t="shared" si="9"/>
        <v>100</v>
      </c>
    </row>
    <row r="94" spans="1:9" ht="28.5" customHeight="1" x14ac:dyDescent="0.3">
      <c r="A94" s="40" t="s">
        <v>352</v>
      </c>
      <c r="B94" s="39" t="s">
        <v>5</v>
      </c>
      <c r="C94" s="26" t="s">
        <v>12</v>
      </c>
      <c r="D94" s="26" t="s">
        <v>21</v>
      </c>
      <c r="E94" s="58" t="s">
        <v>353</v>
      </c>
      <c r="F94" s="39"/>
      <c r="G94" s="99">
        <f t="shared" si="9"/>
        <v>100</v>
      </c>
      <c r="H94" s="99">
        <f t="shared" si="9"/>
        <v>100</v>
      </c>
      <c r="I94" s="99">
        <f t="shared" si="9"/>
        <v>100</v>
      </c>
    </row>
    <row r="95" spans="1:9" ht="33.75" customHeight="1" x14ac:dyDescent="0.3">
      <c r="A95" s="40" t="s">
        <v>350</v>
      </c>
      <c r="B95" s="39" t="s">
        <v>5</v>
      </c>
      <c r="C95" s="26" t="s">
        <v>12</v>
      </c>
      <c r="D95" s="26" t="s">
        <v>21</v>
      </c>
      <c r="E95" s="58" t="s">
        <v>354</v>
      </c>
      <c r="F95" s="39"/>
      <c r="G95" s="99">
        <f t="shared" si="9"/>
        <v>100</v>
      </c>
      <c r="H95" s="99">
        <f t="shared" si="9"/>
        <v>100</v>
      </c>
      <c r="I95" s="99">
        <f t="shared" si="9"/>
        <v>100</v>
      </c>
    </row>
    <row r="96" spans="1:9" ht="48.75" customHeight="1" x14ac:dyDescent="0.3">
      <c r="A96" s="36" t="s">
        <v>341</v>
      </c>
      <c r="B96" s="39" t="s">
        <v>5</v>
      </c>
      <c r="C96" s="26" t="s">
        <v>12</v>
      </c>
      <c r="D96" s="26" t="s">
        <v>21</v>
      </c>
      <c r="E96" s="58" t="s">
        <v>354</v>
      </c>
      <c r="F96" s="39" t="s">
        <v>340</v>
      </c>
      <c r="G96" s="99">
        <v>100</v>
      </c>
      <c r="H96" s="99">
        <v>100</v>
      </c>
      <c r="I96" s="99">
        <v>100</v>
      </c>
    </row>
    <row r="97" spans="1:9" ht="43.5" customHeight="1" x14ac:dyDescent="0.3">
      <c r="A97" s="40" t="s">
        <v>321</v>
      </c>
      <c r="B97" s="39" t="s">
        <v>5</v>
      </c>
      <c r="C97" s="26" t="s">
        <v>12</v>
      </c>
      <c r="D97" s="26" t="s">
        <v>21</v>
      </c>
      <c r="E97" s="58" t="s">
        <v>319</v>
      </c>
      <c r="F97" s="39"/>
      <c r="G97" s="99">
        <f t="shared" ref="G97:I98" si="10">G98</f>
        <v>102.3</v>
      </c>
      <c r="H97" s="99">
        <f t="shared" si="10"/>
        <v>102.3</v>
      </c>
      <c r="I97" s="99">
        <f t="shared" si="10"/>
        <v>102.3</v>
      </c>
    </row>
    <row r="98" spans="1:9" ht="39.75" customHeight="1" x14ac:dyDescent="0.3">
      <c r="A98" s="70" t="s">
        <v>322</v>
      </c>
      <c r="B98" s="39" t="s">
        <v>5</v>
      </c>
      <c r="C98" s="26" t="s">
        <v>12</v>
      </c>
      <c r="D98" s="26" t="s">
        <v>21</v>
      </c>
      <c r="E98" s="58" t="s">
        <v>320</v>
      </c>
      <c r="F98" s="39"/>
      <c r="G98" s="99">
        <f t="shared" si="10"/>
        <v>102.3</v>
      </c>
      <c r="H98" s="99">
        <f t="shared" si="10"/>
        <v>102.3</v>
      </c>
      <c r="I98" s="99">
        <f t="shared" si="10"/>
        <v>102.3</v>
      </c>
    </row>
    <row r="99" spans="1:9" ht="27" customHeight="1" x14ac:dyDescent="0.3">
      <c r="A99" s="36" t="s">
        <v>54</v>
      </c>
      <c r="B99" s="39" t="s">
        <v>5</v>
      </c>
      <c r="C99" s="26" t="s">
        <v>12</v>
      </c>
      <c r="D99" s="26" t="s">
        <v>21</v>
      </c>
      <c r="E99" s="58" t="s">
        <v>320</v>
      </c>
      <c r="F99" s="39" t="s">
        <v>53</v>
      </c>
      <c r="G99" s="99">
        <v>102.3</v>
      </c>
      <c r="H99" s="99">
        <v>102.3</v>
      </c>
      <c r="I99" s="99">
        <v>102.3</v>
      </c>
    </row>
    <row r="100" spans="1:9" ht="19.5" customHeight="1" x14ac:dyDescent="0.3">
      <c r="A100" s="36"/>
      <c r="B100" s="39"/>
      <c r="C100" s="26"/>
      <c r="D100" s="26"/>
      <c r="E100" s="58"/>
      <c r="F100" s="39"/>
      <c r="G100" s="99"/>
      <c r="H100" s="99"/>
      <c r="I100" s="99"/>
    </row>
    <row r="101" spans="1:9" ht="16.5" customHeight="1" x14ac:dyDescent="0.3">
      <c r="A101" s="72" t="s">
        <v>131</v>
      </c>
      <c r="B101" s="42" t="s">
        <v>5</v>
      </c>
      <c r="C101" s="43" t="s">
        <v>22</v>
      </c>
      <c r="D101" s="43"/>
      <c r="E101" s="58"/>
      <c r="F101" s="42"/>
      <c r="G101" s="98">
        <f>G102+G107</f>
        <v>1710.3</v>
      </c>
      <c r="H101" s="98">
        <f>H102+H107</f>
        <v>1010.3</v>
      </c>
      <c r="I101" s="98">
        <f>I102+I107</f>
        <v>1010.3</v>
      </c>
    </row>
    <row r="102" spans="1:9" ht="18.75" customHeight="1" x14ac:dyDescent="0.3">
      <c r="A102" s="76" t="s">
        <v>132</v>
      </c>
      <c r="B102" s="42" t="s">
        <v>5</v>
      </c>
      <c r="C102" s="43" t="s">
        <v>22</v>
      </c>
      <c r="D102" s="43" t="s">
        <v>7</v>
      </c>
      <c r="E102" s="58"/>
      <c r="F102" s="42"/>
      <c r="G102" s="98">
        <f>G103</f>
        <v>1570.3</v>
      </c>
      <c r="H102" s="98">
        <f>H103</f>
        <v>870.3</v>
      </c>
      <c r="I102" s="98">
        <f>I103</f>
        <v>870.3</v>
      </c>
    </row>
    <row r="103" spans="1:9" ht="34.5" customHeight="1" x14ac:dyDescent="0.3">
      <c r="A103" s="40" t="s">
        <v>204</v>
      </c>
      <c r="B103" s="39" t="s">
        <v>5</v>
      </c>
      <c r="C103" s="26" t="s">
        <v>22</v>
      </c>
      <c r="D103" s="26" t="s">
        <v>7</v>
      </c>
      <c r="E103" s="26" t="s">
        <v>133</v>
      </c>
      <c r="F103" s="39"/>
      <c r="G103" s="99">
        <f>G105</f>
        <v>1570.3</v>
      </c>
      <c r="H103" s="99">
        <f>H105</f>
        <v>870.3</v>
      </c>
      <c r="I103" s="99">
        <f>I105</f>
        <v>870.3</v>
      </c>
    </row>
    <row r="104" spans="1:9" ht="34.5" customHeight="1" x14ac:dyDescent="0.3">
      <c r="A104" s="40" t="s">
        <v>205</v>
      </c>
      <c r="B104" s="39" t="s">
        <v>5</v>
      </c>
      <c r="C104" s="26" t="s">
        <v>22</v>
      </c>
      <c r="D104" s="26" t="s">
        <v>7</v>
      </c>
      <c r="E104" s="26" t="s">
        <v>267</v>
      </c>
      <c r="F104" s="39"/>
      <c r="G104" s="99">
        <f t="shared" ref="G104:I105" si="11">G105</f>
        <v>1570.3</v>
      </c>
      <c r="H104" s="99">
        <f t="shared" si="11"/>
        <v>870.3</v>
      </c>
      <c r="I104" s="99">
        <f t="shared" si="11"/>
        <v>870.3</v>
      </c>
    </row>
    <row r="105" spans="1:9" ht="38.25" customHeight="1" x14ac:dyDescent="0.3">
      <c r="A105" s="40" t="s">
        <v>206</v>
      </c>
      <c r="B105" s="39" t="s">
        <v>5</v>
      </c>
      <c r="C105" s="26" t="s">
        <v>22</v>
      </c>
      <c r="D105" s="26" t="s">
        <v>7</v>
      </c>
      <c r="E105" s="26" t="s">
        <v>268</v>
      </c>
      <c r="F105" s="39"/>
      <c r="G105" s="99">
        <f t="shared" si="11"/>
        <v>1570.3</v>
      </c>
      <c r="H105" s="99">
        <f t="shared" si="11"/>
        <v>870.3</v>
      </c>
      <c r="I105" s="99">
        <f t="shared" si="11"/>
        <v>870.3</v>
      </c>
    </row>
    <row r="106" spans="1:9" ht="27" customHeight="1" x14ac:dyDescent="0.3">
      <c r="A106" s="40" t="s">
        <v>54</v>
      </c>
      <c r="B106" s="39" t="s">
        <v>5</v>
      </c>
      <c r="C106" s="26" t="s">
        <v>22</v>
      </c>
      <c r="D106" s="26" t="s">
        <v>7</v>
      </c>
      <c r="E106" s="26" t="s">
        <v>268</v>
      </c>
      <c r="F106" s="39" t="s">
        <v>53</v>
      </c>
      <c r="G106" s="99">
        <v>1570.3</v>
      </c>
      <c r="H106" s="99">
        <v>870.3</v>
      </c>
      <c r="I106" s="99">
        <v>870.3</v>
      </c>
    </row>
    <row r="107" spans="1:9" ht="18" customHeight="1" x14ac:dyDescent="0.3">
      <c r="A107" s="41" t="s">
        <v>272</v>
      </c>
      <c r="B107" s="42" t="s">
        <v>5</v>
      </c>
      <c r="C107" s="43" t="s">
        <v>22</v>
      </c>
      <c r="D107" s="43" t="s">
        <v>9</v>
      </c>
      <c r="E107" s="43"/>
      <c r="F107" s="42"/>
      <c r="G107" s="98">
        <f>G108</f>
        <v>140</v>
      </c>
      <c r="H107" s="98">
        <f>H108</f>
        <v>140</v>
      </c>
      <c r="I107" s="98">
        <f>I108</f>
        <v>140</v>
      </c>
    </row>
    <row r="108" spans="1:9" ht="35.25" customHeight="1" x14ac:dyDescent="0.3">
      <c r="A108" s="40" t="s">
        <v>204</v>
      </c>
      <c r="B108" s="39" t="s">
        <v>5</v>
      </c>
      <c r="C108" s="26" t="s">
        <v>22</v>
      </c>
      <c r="D108" s="26" t="s">
        <v>9</v>
      </c>
      <c r="E108" s="26" t="s">
        <v>133</v>
      </c>
      <c r="F108" s="42"/>
      <c r="G108" s="99">
        <f t="shared" ref="G108:I110" si="12">G109</f>
        <v>140</v>
      </c>
      <c r="H108" s="99">
        <f t="shared" si="12"/>
        <v>140</v>
      </c>
      <c r="I108" s="99">
        <f t="shared" si="12"/>
        <v>140</v>
      </c>
    </row>
    <row r="109" spans="1:9" ht="35.25" customHeight="1" x14ac:dyDescent="0.3">
      <c r="A109" s="40" t="s">
        <v>273</v>
      </c>
      <c r="B109" s="39" t="s">
        <v>5</v>
      </c>
      <c r="C109" s="26" t="s">
        <v>22</v>
      </c>
      <c r="D109" s="26" t="s">
        <v>9</v>
      </c>
      <c r="E109" s="26" t="s">
        <v>274</v>
      </c>
      <c r="F109" s="42"/>
      <c r="G109" s="99">
        <f>G110</f>
        <v>140</v>
      </c>
      <c r="H109" s="99">
        <f t="shared" si="12"/>
        <v>140</v>
      </c>
      <c r="I109" s="99">
        <f t="shared" si="12"/>
        <v>140</v>
      </c>
    </row>
    <row r="110" spans="1:9" ht="29.25" customHeight="1" x14ac:dyDescent="0.3">
      <c r="A110" s="40" t="s">
        <v>207</v>
      </c>
      <c r="B110" s="39" t="s">
        <v>5</v>
      </c>
      <c r="C110" s="26" t="s">
        <v>22</v>
      </c>
      <c r="D110" s="26" t="s">
        <v>9</v>
      </c>
      <c r="E110" s="26" t="s">
        <v>271</v>
      </c>
      <c r="F110" s="39"/>
      <c r="G110" s="99">
        <f>G111</f>
        <v>140</v>
      </c>
      <c r="H110" s="99">
        <f t="shared" si="12"/>
        <v>140</v>
      </c>
      <c r="I110" s="99">
        <f t="shared" si="12"/>
        <v>140</v>
      </c>
    </row>
    <row r="111" spans="1:9" ht="28.5" customHeight="1" x14ac:dyDescent="0.3">
      <c r="A111" s="40" t="s">
        <v>54</v>
      </c>
      <c r="B111" s="39" t="s">
        <v>5</v>
      </c>
      <c r="C111" s="26" t="s">
        <v>22</v>
      </c>
      <c r="D111" s="26" t="s">
        <v>9</v>
      </c>
      <c r="E111" s="26" t="s">
        <v>271</v>
      </c>
      <c r="F111" s="39" t="s">
        <v>53</v>
      </c>
      <c r="G111" s="99">
        <v>140</v>
      </c>
      <c r="H111" s="99">
        <v>140</v>
      </c>
      <c r="I111" s="99">
        <v>140</v>
      </c>
    </row>
    <row r="112" spans="1:9" ht="14.25" customHeight="1" x14ac:dyDescent="0.3">
      <c r="A112" s="40"/>
      <c r="B112" s="39"/>
      <c r="C112" s="26"/>
      <c r="D112" s="26"/>
      <c r="E112" s="26"/>
      <c r="F112" s="39"/>
      <c r="G112" s="99"/>
      <c r="H112" s="99"/>
      <c r="I112" s="99"/>
    </row>
    <row r="113" spans="1:22" ht="18" customHeight="1" x14ac:dyDescent="0.3">
      <c r="A113" s="41" t="s">
        <v>289</v>
      </c>
      <c r="B113" s="42" t="s">
        <v>5</v>
      </c>
      <c r="C113" s="43" t="s">
        <v>23</v>
      </c>
      <c r="D113" s="43"/>
      <c r="E113" s="43"/>
      <c r="F113" s="42"/>
      <c r="G113" s="98">
        <f t="shared" ref="G113:I114" si="13">G114</f>
        <v>17331.7</v>
      </c>
      <c r="H113" s="98">
        <f t="shared" si="13"/>
        <v>0</v>
      </c>
      <c r="I113" s="98">
        <f t="shared" si="13"/>
        <v>0</v>
      </c>
    </row>
    <row r="114" spans="1:22" ht="18.75" customHeight="1" x14ac:dyDescent="0.3">
      <c r="A114" s="41" t="s">
        <v>291</v>
      </c>
      <c r="B114" s="42" t="s">
        <v>5</v>
      </c>
      <c r="C114" s="43" t="s">
        <v>23</v>
      </c>
      <c r="D114" s="43" t="s">
        <v>22</v>
      </c>
      <c r="E114" s="43"/>
      <c r="F114" s="42"/>
      <c r="G114" s="98">
        <f t="shared" si="13"/>
        <v>17331.7</v>
      </c>
      <c r="H114" s="98">
        <f t="shared" si="13"/>
        <v>0</v>
      </c>
      <c r="I114" s="98">
        <f t="shared" si="13"/>
        <v>0</v>
      </c>
    </row>
    <row r="115" spans="1:22" ht="38.25" customHeight="1" x14ac:dyDescent="0.3">
      <c r="A115" s="40" t="s">
        <v>334</v>
      </c>
      <c r="B115" s="39" t="s">
        <v>5</v>
      </c>
      <c r="C115" s="26" t="s">
        <v>23</v>
      </c>
      <c r="D115" s="26" t="s">
        <v>22</v>
      </c>
      <c r="E115" s="26" t="s">
        <v>290</v>
      </c>
      <c r="F115" s="39"/>
      <c r="G115" s="99">
        <f>G116</f>
        <v>17331.7</v>
      </c>
      <c r="H115" s="99">
        <f>H116</f>
        <v>0</v>
      </c>
      <c r="I115" s="99">
        <f>I116</f>
        <v>0</v>
      </c>
    </row>
    <row r="116" spans="1:22" ht="43.5" customHeight="1" x14ac:dyDescent="0.3">
      <c r="A116" s="40" t="s">
        <v>292</v>
      </c>
      <c r="B116" s="39" t="s">
        <v>5</v>
      </c>
      <c r="C116" s="26" t="s">
        <v>23</v>
      </c>
      <c r="D116" s="26" t="s">
        <v>22</v>
      </c>
      <c r="E116" s="26" t="s">
        <v>308</v>
      </c>
      <c r="F116" s="39"/>
      <c r="G116" s="99">
        <f>G117</f>
        <v>17331.7</v>
      </c>
      <c r="H116" s="99">
        <f>H117</f>
        <v>0</v>
      </c>
      <c r="I116" s="99">
        <v>0</v>
      </c>
    </row>
    <row r="117" spans="1:22" ht="26.25" customHeight="1" x14ac:dyDescent="0.3">
      <c r="A117" s="40" t="s">
        <v>54</v>
      </c>
      <c r="B117" s="39" t="s">
        <v>5</v>
      </c>
      <c r="C117" s="26" t="s">
        <v>23</v>
      </c>
      <c r="D117" s="26" t="s">
        <v>22</v>
      </c>
      <c r="E117" s="26" t="s">
        <v>308</v>
      </c>
      <c r="F117" s="39" t="s">
        <v>53</v>
      </c>
      <c r="G117" s="99">
        <v>17331.7</v>
      </c>
      <c r="H117" s="99">
        <v>0</v>
      </c>
      <c r="I117" s="99">
        <v>0</v>
      </c>
    </row>
    <row r="118" spans="1:22" ht="20.25" customHeight="1" x14ac:dyDescent="0.3">
      <c r="A118" s="40"/>
      <c r="B118" s="39"/>
      <c r="C118" s="26"/>
      <c r="D118" s="26"/>
      <c r="E118" s="26"/>
      <c r="F118" s="39"/>
      <c r="G118" s="99"/>
      <c r="H118" s="99"/>
      <c r="I118" s="99"/>
    </row>
    <row r="119" spans="1:22" ht="14.4" customHeight="1" x14ac:dyDescent="0.3">
      <c r="A119" s="44" t="s">
        <v>24</v>
      </c>
      <c r="B119" s="45">
        <v>700</v>
      </c>
      <c r="C119" s="43" t="s">
        <v>17</v>
      </c>
      <c r="D119" s="43"/>
      <c r="E119" s="46"/>
      <c r="F119" s="45"/>
      <c r="G119" s="101">
        <f>G138+G120+G214+G223+G191</f>
        <v>183653.65999999997</v>
      </c>
      <c r="H119" s="101">
        <f>H138+H120+H214+H223+H191</f>
        <v>132683.44</v>
      </c>
      <c r="I119" s="101">
        <f>I138+I120+I214+I223+I191</f>
        <v>131515.14000000001</v>
      </c>
    </row>
    <row r="120" spans="1:22" ht="14.4" customHeight="1" x14ac:dyDescent="0.3">
      <c r="A120" s="74" t="s">
        <v>33</v>
      </c>
      <c r="B120" s="54">
        <v>700</v>
      </c>
      <c r="C120" s="43" t="s">
        <v>17</v>
      </c>
      <c r="D120" s="43" t="s">
        <v>7</v>
      </c>
      <c r="E120" s="26"/>
      <c r="F120" s="54"/>
      <c r="G120" s="98">
        <f t="shared" ref="G120:I121" si="14">G121</f>
        <v>42687.7</v>
      </c>
      <c r="H120" s="98">
        <f t="shared" si="14"/>
        <v>37373.799999999996</v>
      </c>
      <c r="I120" s="98">
        <f t="shared" si="14"/>
        <v>37373.799999999996</v>
      </c>
    </row>
    <row r="121" spans="1:22" ht="34.5" customHeight="1" x14ac:dyDescent="0.3">
      <c r="A121" s="62" t="s">
        <v>189</v>
      </c>
      <c r="B121" s="61">
        <v>700</v>
      </c>
      <c r="C121" s="26" t="s">
        <v>17</v>
      </c>
      <c r="D121" s="26" t="s">
        <v>7</v>
      </c>
      <c r="E121" s="26" t="s">
        <v>127</v>
      </c>
      <c r="F121" s="61"/>
      <c r="G121" s="99">
        <f t="shared" si="14"/>
        <v>42687.7</v>
      </c>
      <c r="H121" s="99">
        <f t="shared" si="14"/>
        <v>37373.799999999996</v>
      </c>
      <c r="I121" s="99">
        <f t="shared" si="14"/>
        <v>37373.799999999996</v>
      </c>
    </row>
    <row r="122" spans="1:22" ht="26.25" customHeight="1" x14ac:dyDescent="0.3">
      <c r="A122" s="62" t="s">
        <v>75</v>
      </c>
      <c r="B122" s="61">
        <v>700</v>
      </c>
      <c r="C122" s="26" t="s">
        <v>17</v>
      </c>
      <c r="D122" s="26" t="s">
        <v>7</v>
      </c>
      <c r="E122" s="26" t="s">
        <v>126</v>
      </c>
      <c r="F122" s="61"/>
      <c r="G122" s="99">
        <f>G123+G127+G131+G129+G133+G135</f>
        <v>42687.7</v>
      </c>
      <c r="H122" s="99">
        <f>H123+H127+H131+H129+H133+H135</f>
        <v>37373.799999999996</v>
      </c>
      <c r="I122" s="99">
        <f>I123+I127+I131+I129+I133+I135</f>
        <v>37373.799999999996</v>
      </c>
    </row>
    <row r="123" spans="1:22" ht="29.25" customHeight="1" x14ac:dyDescent="0.3">
      <c r="A123" s="31" t="s">
        <v>77</v>
      </c>
      <c r="B123" s="61">
        <v>700</v>
      </c>
      <c r="C123" s="26" t="s">
        <v>17</v>
      </c>
      <c r="D123" s="26" t="s">
        <v>7</v>
      </c>
      <c r="E123" s="26" t="s">
        <v>216</v>
      </c>
      <c r="F123" s="61"/>
      <c r="G123" s="99">
        <f>G124</f>
        <v>16766.7</v>
      </c>
      <c r="H123" s="99">
        <f>H124</f>
        <v>16766.7</v>
      </c>
      <c r="I123" s="99">
        <f>I124</f>
        <v>16766.7</v>
      </c>
    </row>
    <row r="124" spans="1:22" ht="18" customHeight="1" x14ac:dyDescent="0.3">
      <c r="A124" s="40" t="s">
        <v>79</v>
      </c>
      <c r="B124" s="61">
        <v>700</v>
      </c>
      <c r="C124" s="26" t="s">
        <v>17</v>
      </c>
      <c r="D124" s="26" t="s">
        <v>7</v>
      </c>
      <c r="E124" s="26" t="s">
        <v>215</v>
      </c>
      <c r="F124" s="61"/>
      <c r="G124" s="99">
        <f>G125+G126</f>
        <v>16766.7</v>
      </c>
      <c r="H124" s="99">
        <f>H125+H126</f>
        <v>16766.7</v>
      </c>
      <c r="I124" s="99">
        <f>I125+I126</f>
        <v>16766.7</v>
      </c>
    </row>
    <row r="125" spans="1:22" ht="30" customHeight="1" x14ac:dyDescent="0.3">
      <c r="A125" s="36" t="s">
        <v>81</v>
      </c>
      <c r="B125" s="61">
        <v>700</v>
      </c>
      <c r="C125" s="26" t="s">
        <v>17</v>
      </c>
      <c r="D125" s="26" t="s">
        <v>7</v>
      </c>
      <c r="E125" s="26" t="s">
        <v>215</v>
      </c>
      <c r="F125" s="61" t="s">
        <v>80</v>
      </c>
      <c r="G125" s="99">
        <v>979.9</v>
      </c>
      <c r="H125" s="99">
        <v>979.9</v>
      </c>
      <c r="I125" s="99">
        <v>979.9</v>
      </c>
    </row>
    <row r="126" spans="1:22" ht="14.4" customHeight="1" x14ac:dyDescent="0.3">
      <c r="A126" s="66" t="s">
        <v>78</v>
      </c>
      <c r="B126" s="61">
        <v>700</v>
      </c>
      <c r="C126" s="26" t="s">
        <v>17</v>
      </c>
      <c r="D126" s="26" t="s">
        <v>7</v>
      </c>
      <c r="E126" s="26" t="s">
        <v>215</v>
      </c>
      <c r="F126" s="61" t="s">
        <v>76</v>
      </c>
      <c r="G126" s="99">
        <f>9112.8+2752.1+85.4+3508.9+327.6</f>
        <v>15786.8</v>
      </c>
      <c r="H126" s="99">
        <f>9112.8+2752.1+85.4+3508.9+327.6</f>
        <v>15786.8</v>
      </c>
      <c r="I126" s="99">
        <f>9112.8+2752.1+85.4+3508.9+327.6</f>
        <v>15786.8</v>
      </c>
    </row>
    <row r="127" spans="1:22" ht="185.25" customHeight="1" x14ac:dyDescent="0.3">
      <c r="A127" s="32" t="s">
        <v>165</v>
      </c>
      <c r="B127" s="61">
        <v>700</v>
      </c>
      <c r="C127" s="26" t="s">
        <v>17</v>
      </c>
      <c r="D127" s="26" t="s">
        <v>7</v>
      </c>
      <c r="E127" s="26" t="s">
        <v>238</v>
      </c>
      <c r="F127" s="61"/>
      <c r="G127" s="99">
        <f>G128</f>
        <v>18934</v>
      </c>
      <c r="H127" s="99">
        <f>H128</f>
        <v>18934</v>
      </c>
      <c r="I127" s="99">
        <f>I128</f>
        <v>18934</v>
      </c>
      <c r="K127" s="11" t="e">
        <f>G24+#REF!+G148+#REF!</f>
        <v>#REF!</v>
      </c>
      <c r="L127" s="11" t="e">
        <f>H24+#REF!+H148+#REF!</f>
        <v>#REF!</v>
      </c>
      <c r="M127" s="11" t="e">
        <f>I24+#REF!+I148+#REF!</f>
        <v>#REF!</v>
      </c>
      <c r="P127" s="11"/>
      <c r="Q127" s="11"/>
      <c r="R127" s="11"/>
      <c r="S127" s="11"/>
      <c r="T127" s="11"/>
      <c r="U127" s="11"/>
      <c r="V127" s="11"/>
    </row>
    <row r="128" spans="1:22" ht="14.4" customHeight="1" x14ac:dyDescent="0.3">
      <c r="A128" s="66" t="s">
        <v>78</v>
      </c>
      <c r="B128" s="61">
        <v>700</v>
      </c>
      <c r="C128" s="26" t="s">
        <v>17</v>
      </c>
      <c r="D128" s="26" t="s">
        <v>7</v>
      </c>
      <c r="E128" s="26" t="s">
        <v>238</v>
      </c>
      <c r="F128" s="61" t="s">
        <v>76</v>
      </c>
      <c r="G128" s="99">
        <v>18934</v>
      </c>
      <c r="H128" s="99">
        <v>18934</v>
      </c>
      <c r="I128" s="99">
        <v>18934</v>
      </c>
      <c r="P128" s="11"/>
      <c r="Q128" s="11"/>
      <c r="R128" s="11"/>
      <c r="S128" s="11"/>
      <c r="T128" s="11"/>
      <c r="U128" s="11"/>
      <c r="V128" s="11"/>
    </row>
    <row r="129" spans="1:12" ht="56.25" customHeight="1" x14ac:dyDescent="0.3">
      <c r="A129" s="77" t="s">
        <v>164</v>
      </c>
      <c r="B129" s="61">
        <v>700</v>
      </c>
      <c r="C129" s="26" t="s">
        <v>17</v>
      </c>
      <c r="D129" s="26" t="s">
        <v>7</v>
      </c>
      <c r="E129" s="26" t="s">
        <v>244</v>
      </c>
      <c r="F129" s="61"/>
      <c r="G129" s="99">
        <f>G130</f>
        <v>619.5</v>
      </c>
      <c r="H129" s="99">
        <f>H130</f>
        <v>275.60000000000002</v>
      </c>
      <c r="I129" s="99">
        <f>I130</f>
        <v>275.60000000000002</v>
      </c>
    </row>
    <row r="130" spans="1:12" ht="20.25" customHeight="1" x14ac:dyDescent="0.3">
      <c r="A130" s="35" t="s">
        <v>78</v>
      </c>
      <c r="B130" s="61">
        <v>700</v>
      </c>
      <c r="C130" s="26" t="s">
        <v>17</v>
      </c>
      <c r="D130" s="26" t="s">
        <v>7</v>
      </c>
      <c r="E130" s="26" t="s">
        <v>244</v>
      </c>
      <c r="F130" s="61" t="s">
        <v>76</v>
      </c>
      <c r="G130" s="99">
        <v>619.5</v>
      </c>
      <c r="H130" s="99">
        <v>275.60000000000002</v>
      </c>
      <c r="I130" s="99">
        <v>275.60000000000002</v>
      </c>
    </row>
    <row r="131" spans="1:12" ht="30" customHeight="1" x14ac:dyDescent="0.3">
      <c r="A131" s="73" t="s">
        <v>106</v>
      </c>
      <c r="B131" s="61">
        <v>700</v>
      </c>
      <c r="C131" s="26" t="s">
        <v>17</v>
      </c>
      <c r="D131" s="26" t="s">
        <v>7</v>
      </c>
      <c r="E131" s="34" t="s">
        <v>245</v>
      </c>
      <c r="F131" s="61"/>
      <c r="G131" s="99">
        <f>G132</f>
        <v>4970</v>
      </c>
      <c r="H131" s="99">
        <f>H132</f>
        <v>0</v>
      </c>
      <c r="I131" s="99">
        <f>I132</f>
        <v>0</v>
      </c>
    </row>
    <row r="132" spans="1:12" ht="19.5" customHeight="1" x14ac:dyDescent="0.3">
      <c r="A132" s="66" t="s">
        <v>78</v>
      </c>
      <c r="B132" s="61">
        <v>700</v>
      </c>
      <c r="C132" s="26" t="s">
        <v>17</v>
      </c>
      <c r="D132" s="26" t="s">
        <v>7</v>
      </c>
      <c r="E132" s="34" t="s">
        <v>245</v>
      </c>
      <c r="F132" s="61" t="s">
        <v>76</v>
      </c>
      <c r="G132" s="99">
        <v>4970</v>
      </c>
      <c r="H132" s="99">
        <v>0</v>
      </c>
      <c r="I132" s="99">
        <v>0</v>
      </c>
    </row>
    <row r="133" spans="1:12" ht="45" customHeight="1" x14ac:dyDescent="0.3">
      <c r="A133" s="32" t="s">
        <v>0</v>
      </c>
      <c r="B133" s="61">
        <v>700</v>
      </c>
      <c r="C133" s="26" t="s">
        <v>17</v>
      </c>
      <c r="D133" s="26" t="s">
        <v>7</v>
      </c>
      <c r="E133" s="34" t="s">
        <v>217</v>
      </c>
      <c r="F133" s="61"/>
      <c r="G133" s="99">
        <f>G134</f>
        <v>154.9</v>
      </c>
      <c r="H133" s="99">
        <f>H134</f>
        <v>154.9</v>
      </c>
      <c r="I133" s="99">
        <f>I134</f>
        <v>154.9</v>
      </c>
    </row>
    <row r="134" spans="1:12" ht="19.5" customHeight="1" x14ac:dyDescent="0.3">
      <c r="A134" s="66" t="s">
        <v>78</v>
      </c>
      <c r="B134" s="61">
        <v>700</v>
      </c>
      <c r="C134" s="26" t="s">
        <v>17</v>
      </c>
      <c r="D134" s="26" t="s">
        <v>7</v>
      </c>
      <c r="E134" s="34" t="s">
        <v>217</v>
      </c>
      <c r="F134" s="61" t="s">
        <v>76</v>
      </c>
      <c r="G134" s="99">
        <v>154.9</v>
      </c>
      <c r="H134" s="99">
        <v>154.9</v>
      </c>
      <c r="I134" s="99">
        <v>154.9</v>
      </c>
    </row>
    <row r="135" spans="1:12" ht="38.25" customHeight="1" x14ac:dyDescent="0.3">
      <c r="A135" s="40" t="s">
        <v>107</v>
      </c>
      <c r="B135" s="61">
        <v>700</v>
      </c>
      <c r="C135" s="26" t="s">
        <v>17</v>
      </c>
      <c r="D135" s="26" t="s">
        <v>7</v>
      </c>
      <c r="E135" s="34" t="s">
        <v>218</v>
      </c>
      <c r="F135" s="61"/>
      <c r="G135" s="99">
        <f>G136</f>
        <v>1242.5999999999999</v>
      </c>
      <c r="H135" s="99">
        <f>H136</f>
        <v>1242.5999999999999</v>
      </c>
      <c r="I135" s="99">
        <f>I136</f>
        <v>1242.5999999999999</v>
      </c>
      <c r="J135" s="11">
        <f>H130+H159+H206</f>
        <v>750.9</v>
      </c>
      <c r="K135" s="11">
        <f>I130+I159+I206</f>
        <v>750.9</v>
      </c>
      <c r="L135" s="11">
        <f>J130+J159+J206</f>
        <v>0</v>
      </c>
    </row>
    <row r="136" spans="1:12" ht="19.5" customHeight="1" x14ac:dyDescent="0.3">
      <c r="A136" s="66" t="s">
        <v>78</v>
      </c>
      <c r="B136" s="61">
        <v>700</v>
      </c>
      <c r="C136" s="26" t="s">
        <v>17</v>
      </c>
      <c r="D136" s="26" t="s">
        <v>7</v>
      </c>
      <c r="E136" s="34" t="s">
        <v>218</v>
      </c>
      <c r="F136" s="61" t="s">
        <v>76</v>
      </c>
      <c r="G136" s="99">
        <v>1242.5999999999999</v>
      </c>
      <c r="H136" s="99">
        <v>1242.5999999999999</v>
      </c>
      <c r="I136" s="99">
        <v>1242.5999999999999</v>
      </c>
    </row>
    <row r="137" spans="1:12" ht="19.5" customHeight="1" x14ac:dyDescent="0.3">
      <c r="A137" s="35"/>
      <c r="B137" s="61"/>
      <c r="C137" s="26"/>
      <c r="D137" s="26"/>
      <c r="E137" s="34"/>
      <c r="F137" s="61"/>
      <c r="G137" s="99"/>
      <c r="H137" s="99"/>
      <c r="I137" s="99"/>
    </row>
    <row r="138" spans="1:12" ht="14.4" customHeight="1" x14ac:dyDescent="0.3">
      <c r="A138" s="44" t="s">
        <v>25</v>
      </c>
      <c r="B138" s="45">
        <v>700</v>
      </c>
      <c r="C138" s="43" t="s">
        <v>17</v>
      </c>
      <c r="D138" s="43" t="s">
        <v>9</v>
      </c>
      <c r="E138" s="46"/>
      <c r="F138" s="45"/>
      <c r="G138" s="101">
        <f t="shared" ref="G138:I139" si="15">G139</f>
        <v>130369.75999999998</v>
      </c>
      <c r="H138" s="101">
        <f t="shared" si="15"/>
        <v>86244.94</v>
      </c>
      <c r="I138" s="101">
        <f t="shared" si="15"/>
        <v>85076.64</v>
      </c>
      <c r="J138" s="11" t="s">
        <v>311</v>
      </c>
    </row>
    <row r="139" spans="1:12" ht="30.75" customHeight="1" x14ac:dyDescent="0.3">
      <c r="A139" s="62" t="s">
        <v>189</v>
      </c>
      <c r="B139" s="26" t="s">
        <v>5</v>
      </c>
      <c r="C139" s="26" t="s">
        <v>17</v>
      </c>
      <c r="D139" s="26" t="s">
        <v>9</v>
      </c>
      <c r="E139" s="26" t="s">
        <v>127</v>
      </c>
      <c r="F139" s="26"/>
      <c r="G139" s="102">
        <f t="shared" si="15"/>
        <v>130369.75999999998</v>
      </c>
      <c r="H139" s="102">
        <f t="shared" si="15"/>
        <v>86244.94</v>
      </c>
      <c r="I139" s="102">
        <f t="shared" si="15"/>
        <v>85076.64</v>
      </c>
      <c r="J139" s="11">
        <f>G161+G132+G50+G246+G198+G208</f>
        <v>26135</v>
      </c>
      <c r="K139" s="11">
        <f>H161+H132+H50+H246+H198+H208</f>
        <v>0</v>
      </c>
      <c r="L139" s="11">
        <f>I161+I132+I50+I246+I198+I208</f>
        <v>0</v>
      </c>
    </row>
    <row r="140" spans="1:12" ht="30.75" customHeight="1" x14ac:dyDescent="0.3">
      <c r="A140" s="62" t="s">
        <v>75</v>
      </c>
      <c r="B140" s="26" t="s">
        <v>5</v>
      </c>
      <c r="C140" s="26" t="s">
        <v>17</v>
      </c>
      <c r="D140" s="26" t="s">
        <v>9</v>
      </c>
      <c r="E140" s="26" t="s">
        <v>126</v>
      </c>
      <c r="F140" s="26"/>
      <c r="G140" s="102">
        <f>G141+G146+G148+G150+G152+G154+G156+G158+G160+G174+G176+G178+G180+G166+G144+G168+G187+G172+G162+G164+G170</f>
        <v>130369.75999999998</v>
      </c>
      <c r="H140" s="102">
        <f>H141+H146+H148+H150+H152+H154+H156+H158+H160+H174+H176+H178+H180+H166+H144+H168+H187+H172+H162+H164+H170</f>
        <v>86244.94</v>
      </c>
      <c r="I140" s="102">
        <f>I141+I146+I148+I150+I152+I154+I156+I158+I160+I174+I176+I178+I180+I166+I144+I168+I187+I172+I162+I164+I170</f>
        <v>85076.64</v>
      </c>
      <c r="J140" s="11">
        <f>G52+G136+G179+G200+G252+G212</f>
        <v>6533.8</v>
      </c>
      <c r="K140" s="11">
        <f>H52+H136+H179+H200+H252+H212</f>
        <v>6533.8</v>
      </c>
      <c r="L140" s="11">
        <f>I52+I136+I179+I200+I252+I212</f>
        <v>6533.8</v>
      </c>
    </row>
    <row r="141" spans="1:12" ht="33" customHeight="1" x14ac:dyDescent="0.3">
      <c r="A141" s="31" t="s">
        <v>77</v>
      </c>
      <c r="B141" s="26" t="s">
        <v>5</v>
      </c>
      <c r="C141" s="26" t="s">
        <v>17</v>
      </c>
      <c r="D141" s="26" t="s">
        <v>9</v>
      </c>
      <c r="E141" s="26" t="s">
        <v>216</v>
      </c>
      <c r="F141" s="26"/>
      <c r="G141" s="102">
        <f t="shared" ref="G141:I142" si="16">G142</f>
        <v>7269.9</v>
      </c>
      <c r="H141" s="102">
        <f t="shared" si="16"/>
        <v>7269.9</v>
      </c>
      <c r="I141" s="102">
        <f t="shared" si="16"/>
        <v>7269.9</v>
      </c>
    </row>
    <row r="142" spans="1:12" ht="14.4" customHeight="1" x14ac:dyDescent="0.3">
      <c r="A142" s="40" t="s">
        <v>82</v>
      </c>
      <c r="B142" s="26" t="s">
        <v>5</v>
      </c>
      <c r="C142" s="26" t="s">
        <v>17</v>
      </c>
      <c r="D142" s="26" t="s">
        <v>9</v>
      </c>
      <c r="E142" s="26" t="s">
        <v>219</v>
      </c>
      <c r="F142" s="26"/>
      <c r="G142" s="102">
        <f t="shared" si="16"/>
        <v>7269.9</v>
      </c>
      <c r="H142" s="102">
        <f t="shared" si="16"/>
        <v>7269.9</v>
      </c>
      <c r="I142" s="102">
        <f t="shared" si="16"/>
        <v>7269.9</v>
      </c>
    </row>
    <row r="143" spans="1:12" ht="14.4" customHeight="1" x14ac:dyDescent="0.3">
      <c r="A143" s="66" t="s">
        <v>78</v>
      </c>
      <c r="B143" s="26" t="s">
        <v>5</v>
      </c>
      <c r="C143" s="26" t="s">
        <v>17</v>
      </c>
      <c r="D143" s="26" t="s">
        <v>9</v>
      </c>
      <c r="E143" s="26" t="s">
        <v>219</v>
      </c>
      <c r="F143" s="26" t="s">
        <v>76</v>
      </c>
      <c r="G143" s="102">
        <v>7269.9</v>
      </c>
      <c r="H143" s="102">
        <v>7269.9</v>
      </c>
      <c r="I143" s="102">
        <v>7269.9</v>
      </c>
    </row>
    <row r="144" spans="1:12" ht="56.25" customHeight="1" x14ac:dyDescent="0.3">
      <c r="A144" s="77" t="s">
        <v>297</v>
      </c>
      <c r="B144" s="26" t="s">
        <v>5</v>
      </c>
      <c r="C144" s="26" t="s">
        <v>17</v>
      </c>
      <c r="D144" s="26" t="s">
        <v>9</v>
      </c>
      <c r="E144" s="26" t="s">
        <v>298</v>
      </c>
      <c r="F144" s="26"/>
      <c r="G144" s="102">
        <f>G145</f>
        <v>5312.16</v>
      </c>
      <c r="H144" s="102">
        <f>H145</f>
        <v>5234.04</v>
      </c>
      <c r="I144" s="102">
        <f>I145</f>
        <v>5234.04</v>
      </c>
    </row>
    <row r="145" spans="1:9" ht="14.4" customHeight="1" x14ac:dyDescent="0.3">
      <c r="A145" s="35" t="s">
        <v>78</v>
      </c>
      <c r="B145" s="26" t="s">
        <v>5</v>
      </c>
      <c r="C145" s="26" t="s">
        <v>17</v>
      </c>
      <c r="D145" s="26" t="s">
        <v>9</v>
      </c>
      <c r="E145" s="26" t="s">
        <v>298</v>
      </c>
      <c r="F145" s="26" t="s">
        <v>76</v>
      </c>
      <c r="G145" s="102">
        <v>5312.16</v>
      </c>
      <c r="H145" s="102">
        <v>5234.04</v>
      </c>
      <c r="I145" s="102">
        <v>5234.04</v>
      </c>
    </row>
    <row r="146" spans="1:9" ht="184.5" customHeight="1" x14ac:dyDescent="0.3">
      <c r="A146" s="32" t="s">
        <v>165</v>
      </c>
      <c r="B146" s="26" t="s">
        <v>5</v>
      </c>
      <c r="C146" s="26" t="s">
        <v>17</v>
      </c>
      <c r="D146" s="26" t="s">
        <v>9</v>
      </c>
      <c r="E146" s="26" t="s">
        <v>238</v>
      </c>
      <c r="F146" s="26"/>
      <c r="G146" s="102">
        <f>G147</f>
        <v>50112.4</v>
      </c>
      <c r="H146" s="102">
        <f>H147</f>
        <v>50112.4</v>
      </c>
      <c r="I146" s="102">
        <f>I147</f>
        <v>50112.4</v>
      </c>
    </row>
    <row r="147" spans="1:9" ht="17.25" customHeight="1" x14ac:dyDescent="0.3">
      <c r="A147" s="66" t="s">
        <v>78</v>
      </c>
      <c r="B147" s="26" t="s">
        <v>5</v>
      </c>
      <c r="C147" s="26" t="s">
        <v>17</v>
      </c>
      <c r="D147" s="26" t="s">
        <v>9</v>
      </c>
      <c r="E147" s="26" t="s">
        <v>238</v>
      </c>
      <c r="F147" s="26" t="s">
        <v>76</v>
      </c>
      <c r="G147" s="102">
        <v>50112.4</v>
      </c>
      <c r="H147" s="102">
        <v>50112.4</v>
      </c>
      <c r="I147" s="102">
        <v>50112.4</v>
      </c>
    </row>
    <row r="148" spans="1:9" ht="48.75" customHeight="1" x14ac:dyDescent="0.3">
      <c r="A148" s="38" t="s">
        <v>163</v>
      </c>
      <c r="B148" s="26" t="s">
        <v>5</v>
      </c>
      <c r="C148" s="26" t="s">
        <v>17</v>
      </c>
      <c r="D148" s="26" t="s">
        <v>9</v>
      </c>
      <c r="E148" s="26" t="s">
        <v>239</v>
      </c>
      <c r="F148" s="26"/>
      <c r="G148" s="102">
        <f>G149</f>
        <v>1866.4</v>
      </c>
      <c r="H148" s="102">
        <f>H149</f>
        <v>1866.4</v>
      </c>
      <c r="I148" s="102">
        <f>I149</f>
        <v>1866.4</v>
      </c>
    </row>
    <row r="149" spans="1:9" ht="21" customHeight="1" x14ac:dyDescent="0.3">
      <c r="A149" s="36" t="s">
        <v>81</v>
      </c>
      <c r="B149" s="26" t="s">
        <v>5</v>
      </c>
      <c r="C149" s="26" t="s">
        <v>17</v>
      </c>
      <c r="D149" s="26" t="s">
        <v>9</v>
      </c>
      <c r="E149" s="26" t="s">
        <v>239</v>
      </c>
      <c r="F149" s="26" t="s">
        <v>80</v>
      </c>
      <c r="G149" s="102">
        <v>1866.4</v>
      </c>
      <c r="H149" s="102">
        <v>1866.4</v>
      </c>
      <c r="I149" s="102">
        <v>1866.4</v>
      </c>
    </row>
    <row r="150" spans="1:9" ht="45.75" customHeight="1" x14ac:dyDescent="0.3">
      <c r="A150" s="38" t="s">
        <v>85</v>
      </c>
      <c r="B150" s="26" t="s">
        <v>5</v>
      </c>
      <c r="C150" s="26" t="s">
        <v>17</v>
      </c>
      <c r="D150" s="26" t="s">
        <v>9</v>
      </c>
      <c r="E150" s="26" t="s">
        <v>240</v>
      </c>
      <c r="F150" s="26"/>
      <c r="G150" s="102">
        <f>G151</f>
        <v>375.6</v>
      </c>
      <c r="H150" s="102">
        <f>H151</f>
        <v>375.6</v>
      </c>
      <c r="I150" s="102">
        <f>I151</f>
        <v>375.6</v>
      </c>
    </row>
    <row r="151" spans="1:9" ht="14.4" customHeight="1" x14ac:dyDescent="0.3">
      <c r="A151" s="66" t="s">
        <v>78</v>
      </c>
      <c r="B151" s="26" t="s">
        <v>5</v>
      </c>
      <c r="C151" s="26" t="s">
        <v>17</v>
      </c>
      <c r="D151" s="26" t="s">
        <v>9</v>
      </c>
      <c r="E151" s="26" t="s">
        <v>240</v>
      </c>
      <c r="F151" s="26" t="s">
        <v>76</v>
      </c>
      <c r="G151" s="102">
        <v>375.6</v>
      </c>
      <c r="H151" s="102">
        <v>375.6</v>
      </c>
      <c r="I151" s="102">
        <v>375.6</v>
      </c>
    </row>
    <row r="152" spans="1:9" ht="54" customHeight="1" x14ac:dyDescent="0.3">
      <c r="A152" s="38" t="s">
        <v>166</v>
      </c>
      <c r="B152" s="26" t="s">
        <v>5</v>
      </c>
      <c r="C152" s="26" t="s">
        <v>17</v>
      </c>
      <c r="D152" s="26" t="s">
        <v>9</v>
      </c>
      <c r="E152" s="26" t="s">
        <v>241</v>
      </c>
      <c r="F152" s="26"/>
      <c r="G152" s="102">
        <f>G153</f>
        <v>94.7</v>
      </c>
      <c r="H152" s="102">
        <f>H153</f>
        <v>94.7</v>
      </c>
      <c r="I152" s="102">
        <f>I153</f>
        <v>94.7</v>
      </c>
    </row>
    <row r="153" spans="1:9" ht="14.4" customHeight="1" x14ac:dyDescent="0.3">
      <c r="A153" s="66" t="s">
        <v>78</v>
      </c>
      <c r="B153" s="26" t="s">
        <v>5</v>
      </c>
      <c r="C153" s="26" t="s">
        <v>17</v>
      </c>
      <c r="D153" s="26" t="s">
        <v>9</v>
      </c>
      <c r="E153" s="26" t="s">
        <v>241</v>
      </c>
      <c r="F153" s="26" t="s">
        <v>76</v>
      </c>
      <c r="G153" s="102">
        <v>94.7</v>
      </c>
      <c r="H153" s="102">
        <v>94.7</v>
      </c>
      <c r="I153" s="102">
        <v>94.7</v>
      </c>
    </row>
    <row r="154" spans="1:9" ht="44.25" customHeight="1" x14ac:dyDescent="0.3">
      <c r="A154" s="65" t="s">
        <v>86</v>
      </c>
      <c r="B154" s="26" t="s">
        <v>5</v>
      </c>
      <c r="C154" s="26" t="s">
        <v>17</v>
      </c>
      <c r="D154" s="26" t="s">
        <v>9</v>
      </c>
      <c r="E154" s="26" t="s">
        <v>242</v>
      </c>
      <c r="F154" s="26"/>
      <c r="G154" s="102">
        <f>G155</f>
        <v>872.6</v>
      </c>
      <c r="H154" s="102">
        <f>H155</f>
        <v>872.6</v>
      </c>
      <c r="I154" s="102">
        <f>I155</f>
        <v>872.6</v>
      </c>
    </row>
    <row r="155" spans="1:9" ht="17.25" customHeight="1" x14ac:dyDescent="0.3">
      <c r="A155" s="66" t="s">
        <v>78</v>
      </c>
      <c r="B155" s="26" t="s">
        <v>5</v>
      </c>
      <c r="C155" s="26" t="s">
        <v>17</v>
      </c>
      <c r="D155" s="26" t="s">
        <v>9</v>
      </c>
      <c r="E155" s="26" t="s">
        <v>242</v>
      </c>
      <c r="F155" s="26" t="s">
        <v>76</v>
      </c>
      <c r="G155" s="102">
        <v>872.6</v>
      </c>
      <c r="H155" s="102">
        <v>872.6</v>
      </c>
      <c r="I155" s="102">
        <v>872.6</v>
      </c>
    </row>
    <row r="156" spans="1:9" ht="30.75" customHeight="1" x14ac:dyDescent="0.3">
      <c r="A156" s="25" t="s">
        <v>156</v>
      </c>
      <c r="B156" s="26" t="s">
        <v>5</v>
      </c>
      <c r="C156" s="26" t="s">
        <v>17</v>
      </c>
      <c r="D156" s="26" t="s">
        <v>9</v>
      </c>
      <c r="E156" s="26" t="s">
        <v>243</v>
      </c>
      <c r="F156" s="26"/>
      <c r="G156" s="102">
        <f>G157</f>
        <v>15.9</v>
      </c>
      <c r="H156" s="102">
        <f>H157</f>
        <v>15.9</v>
      </c>
      <c r="I156" s="102">
        <f>I157</f>
        <v>15.9</v>
      </c>
    </row>
    <row r="157" spans="1:9" ht="17.25" customHeight="1" x14ac:dyDescent="0.3">
      <c r="A157" s="35" t="s">
        <v>78</v>
      </c>
      <c r="B157" s="26" t="s">
        <v>5</v>
      </c>
      <c r="C157" s="26" t="s">
        <v>17</v>
      </c>
      <c r="D157" s="26" t="s">
        <v>9</v>
      </c>
      <c r="E157" s="26" t="s">
        <v>243</v>
      </c>
      <c r="F157" s="26" t="s">
        <v>76</v>
      </c>
      <c r="G157" s="102">
        <v>15.9</v>
      </c>
      <c r="H157" s="102">
        <v>15.9</v>
      </c>
      <c r="I157" s="102">
        <v>15.9</v>
      </c>
    </row>
    <row r="158" spans="1:9" ht="55.5" customHeight="1" x14ac:dyDescent="0.3">
      <c r="A158" s="77" t="s">
        <v>164</v>
      </c>
      <c r="B158" s="61">
        <v>700</v>
      </c>
      <c r="C158" s="26" t="s">
        <v>17</v>
      </c>
      <c r="D158" s="26" t="s">
        <v>9</v>
      </c>
      <c r="E158" s="26" t="s">
        <v>244</v>
      </c>
      <c r="F158" s="61"/>
      <c r="G158" s="99">
        <f>G159</f>
        <v>943.8</v>
      </c>
      <c r="H158" s="99">
        <f>H159</f>
        <v>420</v>
      </c>
      <c r="I158" s="99">
        <f>I159</f>
        <v>420</v>
      </c>
    </row>
    <row r="159" spans="1:9" ht="17.25" customHeight="1" x14ac:dyDescent="0.3">
      <c r="A159" s="35" t="s">
        <v>78</v>
      </c>
      <c r="B159" s="61">
        <v>700</v>
      </c>
      <c r="C159" s="26" t="s">
        <v>17</v>
      </c>
      <c r="D159" s="26" t="s">
        <v>9</v>
      </c>
      <c r="E159" s="26" t="s">
        <v>244</v>
      </c>
      <c r="F159" s="61" t="s">
        <v>76</v>
      </c>
      <c r="G159" s="99">
        <v>943.8</v>
      </c>
      <c r="H159" s="99">
        <v>420</v>
      </c>
      <c r="I159" s="99">
        <v>420</v>
      </c>
    </row>
    <row r="160" spans="1:9" ht="33.75" customHeight="1" x14ac:dyDescent="0.3">
      <c r="A160" s="73" t="s">
        <v>106</v>
      </c>
      <c r="B160" s="26" t="s">
        <v>5</v>
      </c>
      <c r="C160" s="26" t="s">
        <v>17</v>
      </c>
      <c r="D160" s="26" t="s">
        <v>9</v>
      </c>
      <c r="E160" s="34" t="s">
        <v>245</v>
      </c>
      <c r="F160" s="26"/>
      <c r="G160" s="102">
        <f>G161</f>
        <v>8734.2000000000007</v>
      </c>
      <c r="H160" s="102">
        <f>H161</f>
        <v>0</v>
      </c>
      <c r="I160" s="102">
        <f>I161</f>
        <v>0</v>
      </c>
    </row>
    <row r="161" spans="1:9" ht="17.25" customHeight="1" x14ac:dyDescent="0.3">
      <c r="A161" s="66" t="s">
        <v>78</v>
      </c>
      <c r="B161" s="26" t="s">
        <v>5</v>
      </c>
      <c r="C161" s="26" t="s">
        <v>17</v>
      </c>
      <c r="D161" s="26" t="s">
        <v>9</v>
      </c>
      <c r="E161" s="34" t="s">
        <v>245</v>
      </c>
      <c r="F161" s="26" t="s">
        <v>76</v>
      </c>
      <c r="G161" s="102">
        <v>8734.2000000000007</v>
      </c>
      <c r="H161" s="102">
        <v>0</v>
      </c>
      <c r="I161" s="102">
        <v>0</v>
      </c>
    </row>
    <row r="162" spans="1:9" ht="17.25" customHeight="1" x14ac:dyDescent="0.3">
      <c r="A162" s="35" t="s">
        <v>329</v>
      </c>
      <c r="B162" s="26" t="s">
        <v>5</v>
      </c>
      <c r="C162" s="26" t="s">
        <v>17</v>
      </c>
      <c r="D162" s="26" t="s">
        <v>9</v>
      </c>
      <c r="E162" s="34" t="s">
        <v>332</v>
      </c>
      <c r="F162" s="26"/>
      <c r="G162" s="102">
        <f>G163</f>
        <v>8993.5</v>
      </c>
      <c r="H162" s="102">
        <f>H163</f>
        <v>8993.5</v>
      </c>
      <c r="I162" s="102">
        <f>I163</f>
        <v>8993.5</v>
      </c>
    </row>
    <row r="163" spans="1:9" ht="17.25" customHeight="1" x14ac:dyDescent="0.3">
      <c r="A163" s="66" t="s">
        <v>78</v>
      </c>
      <c r="B163" s="26" t="s">
        <v>5</v>
      </c>
      <c r="C163" s="26" t="s">
        <v>17</v>
      </c>
      <c r="D163" s="26" t="s">
        <v>9</v>
      </c>
      <c r="E163" s="34" t="s">
        <v>332</v>
      </c>
      <c r="F163" s="26" t="s">
        <v>76</v>
      </c>
      <c r="G163" s="102">
        <v>8993.5</v>
      </c>
      <c r="H163" s="102">
        <v>8993.5</v>
      </c>
      <c r="I163" s="102">
        <v>8993.5</v>
      </c>
    </row>
    <row r="164" spans="1:9" ht="31.5" customHeight="1" x14ac:dyDescent="0.3">
      <c r="A164" s="40" t="s">
        <v>347</v>
      </c>
      <c r="B164" s="26" t="s">
        <v>5</v>
      </c>
      <c r="C164" s="26" t="s">
        <v>17</v>
      </c>
      <c r="D164" s="26" t="s">
        <v>9</v>
      </c>
      <c r="E164" s="34" t="s">
        <v>346</v>
      </c>
      <c r="F164" s="26"/>
      <c r="G164" s="102">
        <f>G165</f>
        <v>1297.2</v>
      </c>
      <c r="H164" s="102">
        <f>H165</f>
        <v>0</v>
      </c>
      <c r="I164" s="102">
        <f>I165</f>
        <v>0</v>
      </c>
    </row>
    <row r="165" spans="1:9" ht="17.25" customHeight="1" x14ac:dyDescent="0.3">
      <c r="A165" s="66" t="s">
        <v>78</v>
      </c>
      <c r="B165" s="26" t="s">
        <v>5</v>
      </c>
      <c r="C165" s="26" t="s">
        <v>17</v>
      </c>
      <c r="D165" s="26" t="s">
        <v>9</v>
      </c>
      <c r="E165" s="34" t="s">
        <v>346</v>
      </c>
      <c r="F165" s="26" t="s">
        <v>76</v>
      </c>
      <c r="G165" s="102">
        <v>1297.2</v>
      </c>
      <c r="H165" s="102">
        <v>0</v>
      </c>
      <c r="I165" s="102">
        <v>0</v>
      </c>
    </row>
    <row r="166" spans="1:9" ht="51" customHeight="1" x14ac:dyDescent="0.3">
      <c r="A166" s="32" t="s">
        <v>199</v>
      </c>
      <c r="B166" s="26" t="s">
        <v>5</v>
      </c>
      <c r="C166" s="26" t="s">
        <v>17</v>
      </c>
      <c r="D166" s="26" t="s">
        <v>9</v>
      </c>
      <c r="E166" s="34" t="s">
        <v>209</v>
      </c>
      <c r="F166" s="26"/>
      <c r="G166" s="102">
        <f>G167</f>
        <v>1747.4</v>
      </c>
      <c r="H166" s="102">
        <f>H167</f>
        <v>0</v>
      </c>
      <c r="I166" s="102">
        <f>I167</f>
        <v>0</v>
      </c>
    </row>
    <row r="167" spans="1:9" ht="17.25" customHeight="1" x14ac:dyDescent="0.3">
      <c r="A167" s="66" t="s">
        <v>78</v>
      </c>
      <c r="B167" s="26" t="s">
        <v>5</v>
      </c>
      <c r="C167" s="26" t="s">
        <v>17</v>
      </c>
      <c r="D167" s="26" t="s">
        <v>9</v>
      </c>
      <c r="E167" s="34" t="s">
        <v>209</v>
      </c>
      <c r="F167" s="26" t="s">
        <v>76</v>
      </c>
      <c r="G167" s="102">
        <v>1747.4</v>
      </c>
      <c r="H167" s="102">
        <v>0</v>
      </c>
      <c r="I167" s="102">
        <v>0</v>
      </c>
    </row>
    <row r="168" spans="1:9" ht="48.75" customHeight="1" x14ac:dyDescent="0.3">
      <c r="A168" s="25" t="s">
        <v>310</v>
      </c>
      <c r="B168" s="26" t="s">
        <v>5</v>
      </c>
      <c r="C168" s="26" t="s">
        <v>17</v>
      </c>
      <c r="D168" s="26" t="s">
        <v>9</v>
      </c>
      <c r="E168" s="34" t="s">
        <v>299</v>
      </c>
      <c r="F168" s="26"/>
      <c r="G168" s="102">
        <f>G169</f>
        <v>4647.2</v>
      </c>
      <c r="H168" s="102">
        <f>H169</f>
        <v>4647.2</v>
      </c>
      <c r="I168" s="102">
        <f>I169</f>
        <v>4516.8999999999996</v>
      </c>
    </row>
    <row r="169" spans="1:9" ht="17.25" customHeight="1" x14ac:dyDescent="0.3">
      <c r="A169" s="104" t="s">
        <v>78</v>
      </c>
      <c r="B169" s="26" t="s">
        <v>5</v>
      </c>
      <c r="C169" s="26" t="s">
        <v>17</v>
      </c>
      <c r="D169" s="26" t="s">
        <v>9</v>
      </c>
      <c r="E169" s="37" t="s">
        <v>299</v>
      </c>
      <c r="F169" s="26" t="s">
        <v>76</v>
      </c>
      <c r="G169" s="102">
        <v>4647.2</v>
      </c>
      <c r="H169" s="102">
        <v>4647.2</v>
      </c>
      <c r="I169" s="102">
        <v>4516.8999999999996</v>
      </c>
    </row>
    <row r="170" spans="1:9" ht="17.25" customHeight="1" x14ac:dyDescent="0.3">
      <c r="A170" s="104" t="s">
        <v>347</v>
      </c>
      <c r="B170" s="26" t="s">
        <v>5</v>
      </c>
      <c r="C170" s="26" t="s">
        <v>17</v>
      </c>
      <c r="D170" s="26" t="s">
        <v>9</v>
      </c>
      <c r="E170" s="37" t="s">
        <v>348</v>
      </c>
      <c r="F170" s="26"/>
      <c r="G170" s="102">
        <f>G171</f>
        <v>32897.1</v>
      </c>
      <c r="H170" s="102">
        <f>H171</f>
        <v>0</v>
      </c>
      <c r="I170" s="102">
        <f>I171</f>
        <v>0</v>
      </c>
    </row>
    <row r="171" spans="1:9" ht="17.25" customHeight="1" x14ac:dyDescent="0.3">
      <c r="A171" s="66" t="s">
        <v>78</v>
      </c>
      <c r="B171" s="26" t="s">
        <v>5</v>
      </c>
      <c r="C171" s="26" t="s">
        <v>17</v>
      </c>
      <c r="D171" s="26" t="s">
        <v>9</v>
      </c>
      <c r="E171" s="37" t="s">
        <v>348</v>
      </c>
      <c r="F171" s="26" t="s">
        <v>76</v>
      </c>
      <c r="G171" s="102">
        <v>32897.1</v>
      </c>
      <c r="H171" s="102">
        <v>0</v>
      </c>
      <c r="I171" s="102">
        <v>0</v>
      </c>
    </row>
    <row r="172" spans="1:9" ht="39" customHeight="1" x14ac:dyDescent="0.3">
      <c r="A172" s="114" t="s">
        <v>331</v>
      </c>
      <c r="B172" s="26" t="s">
        <v>5</v>
      </c>
      <c r="C172" s="26" t="s">
        <v>17</v>
      </c>
      <c r="D172" s="26" t="s">
        <v>9</v>
      </c>
      <c r="E172" s="37" t="s">
        <v>333</v>
      </c>
      <c r="F172" s="26"/>
      <c r="G172" s="102">
        <f>G173</f>
        <v>374.8</v>
      </c>
      <c r="H172" s="102">
        <f>H173</f>
        <v>374.8</v>
      </c>
      <c r="I172" s="102">
        <f>I173</f>
        <v>374.8</v>
      </c>
    </row>
    <row r="173" spans="1:9" ht="17.25" customHeight="1" x14ac:dyDescent="0.3">
      <c r="A173" s="104" t="s">
        <v>78</v>
      </c>
      <c r="B173" s="26" t="s">
        <v>5</v>
      </c>
      <c r="C173" s="26" t="s">
        <v>17</v>
      </c>
      <c r="D173" s="26" t="s">
        <v>9</v>
      </c>
      <c r="E173" s="37" t="s">
        <v>333</v>
      </c>
      <c r="F173" s="26" t="s">
        <v>76</v>
      </c>
      <c r="G173" s="102">
        <v>374.8</v>
      </c>
      <c r="H173" s="102">
        <v>374.8</v>
      </c>
      <c r="I173" s="102">
        <v>374.8</v>
      </c>
    </row>
    <row r="174" spans="1:9" ht="38.25" customHeight="1" x14ac:dyDescent="0.3">
      <c r="A174" s="89" t="s">
        <v>335</v>
      </c>
      <c r="B174" s="26" t="s">
        <v>5</v>
      </c>
      <c r="C174" s="26" t="s">
        <v>17</v>
      </c>
      <c r="D174" s="26" t="s">
        <v>9</v>
      </c>
      <c r="E174" s="37" t="s">
        <v>220</v>
      </c>
      <c r="F174" s="26"/>
      <c r="G174" s="102">
        <f>G175</f>
        <v>1.8</v>
      </c>
      <c r="H174" s="102">
        <f>H175</f>
        <v>1.8</v>
      </c>
      <c r="I174" s="102">
        <f>I175</f>
        <v>1.8</v>
      </c>
    </row>
    <row r="175" spans="1:9" ht="22.5" customHeight="1" x14ac:dyDescent="0.3">
      <c r="A175" s="35" t="s">
        <v>78</v>
      </c>
      <c r="B175" s="26" t="s">
        <v>5</v>
      </c>
      <c r="C175" s="26" t="s">
        <v>17</v>
      </c>
      <c r="D175" s="26" t="s">
        <v>9</v>
      </c>
      <c r="E175" s="34" t="s">
        <v>220</v>
      </c>
      <c r="F175" s="26" t="s">
        <v>76</v>
      </c>
      <c r="G175" s="102">
        <v>1.8</v>
      </c>
      <c r="H175" s="102">
        <v>1.8</v>
      </c>
      <c r="I175" s="102">
        <v>1.8</v>
      </c>
    </row>
    <row r="176" spans="1:9" ht="39" customHeight="1" x14ac:dyDescent="0.3">
      <c r="A176" s="32" t="s">
        <v>0</v>
      </c>
      <c r="B176" s="26" t="s">
        <v>5</v>
      </c>
      <c r="C176" s="26" t="s">
        <v>17</v>
      </c>
      <c r="D176" s="26" t="s">
        <v>9</v>
      </c>
      <c r="E176" s="34" t="s">
        <v>217</v>
      </c>
      <c r="F176" s="26"/>
      <c r="G176" s="102">
        <f>G177</f>
        <v>235.9</v>
      </c>
      <c r="H176" s="102">
        <f>H177</f>
        <v>235.9</v>
      </c>
      <c r="I176" s="102">
        <f>I177</f>
        <v>235.9</v>
      </c>
    </row>
    <row r="177" spans="1:9" ht="17.25" customHeight="1" x14ac:dyDescent="0.3">
      <c r="A177" s="66" t="s">
        <v>78</v>
      </c>
      <c r="B177" s="26" t="s">
        <v>5</v>
      </c>
      <c r="C177" s="26" t="s">
        <v>17</v>
      </c>
      <c r="D177" s="26" t="s">
        <v>9</v>
      </c>
      <c r="E177" s="34" t="s">
        <v>217</v>
      </c>
      <c r="F177" s="26" t="s">
        <v>76</v>
      </c>
      <c r="G177" s="102">
        <v>235.9</v>
      </c>
      <c r="H177" s="102">
        <v>235.9</v>
      </c>
      <c r="I177" s="102">
        <v>235.9</v>
      </c>
    </row>
    <row r="178" spans="1:9" ht="30" customHeight="1" x14ac:dyDescent="0.3">
      <c r="A178" s="40" t="s">
        <v>107</v>
      </c>
      <c r="B178" s="26" t="s">
        <v>5</v>
      </c>
      <c r="C178" s="26" t="s">
        <v>17</v>
      </c>
      <c r="D178" s="26" t="s">
        <v>9</v>
      </c>
      <c r="E178" s="34" t="s">
        <v>218</v>
      </c>
      <c r="F178" s="26"/>
      <c r="G178" s="102">
        <f>G179</f>
        <v>2183.5</v>
      </c>
      <c r="H178" s="102">
        <f>H179</f>
        <v>2183.5</v>
      </c>
      <c r="I178" s="102">
        <f>I179</f>
        <v>2183.5</v>
      </c>
    </row>
    <row r="179" spans="1:9" ht="17.25" customHeight="1" x14ac:dyDescent="0.3">
      <c r="A179" s="66" t="s">
        <v>78</v>
      </c>
      <c r="B179" s="26" t="s">
        <v>5</v>
      </c>
      <c r="C179" s="26" t="s">
        <v>17</v>
      </c>
      <c r="D179" s="26" t="s">
        <v>9</v>
      </c>
      <c r="E179" s="34" t="s">
        <v>218</v>
      </c>
      <c r="F179" s="26" t="s">
        <v>76</v>
      </c>
      <c r="G179" s="102">
        <v>2183.5</v>
      </c>
      <c r="H179" s="102">
        <v>2183.5</v>
      </c>
      <c r="I179" s="102">
        <v>2183.5</v>
      </c>
    </row>
    <row r="180" spans="1:9" ht="24" customHeight="1" x14ac:dyDescent="0.3">
      <c r="A180" s="35" t="s">
        <v>280</v>
      </c>
      <c r="B180" s="26" t="s">
        <v>5</v>
      </c>
      <c r="C180" s="26" t="s">
        <v>17</v>
      </c>
      <c r="D180" s="26" t="s">
        <v>9</v>
      </c>
      <c r="E180" s="34" t="s">
        <v>279</v>
      </c>
      <c r="F180" s="26"/>
      <c r="G180" s="102">
        <f>G181+G183+G185</f>
        <v>2348.6999999999998</v>
      </c>
      <c r="H180" s="102">
        <f>H181+H183+H185</f>
        <v>3446.7</v>
      </c>
      <c r="I180" s="102">
        <f>I181+I183+I185</f>
        <v>2448.6999999999998</v>
      </c>
    </row>
    <row r="181" spans="1:9" ht="45.75" customHeight="1" x14ac:dyDescent="0.3">
      <c r="A181" s="40" t="s">
        <v>296</v>
      </c>
      <c r="B181" s="26" t="s">
        <v>5</v>
      </c>
      <c r="C181" s="26" t="s">
        <v>17</v>
      </c>
      <c r="D181" s="26" t="s">
        <v>9</v>
      </c>
      <c r="E181" s="34" t="s">
        <v>281</v>
      </c>
      <c r="F181" s="26"/>
      <c r="G181" s="102">
        <f>G182</f>
        <v>2048.6999999999998</v>
      </c>
      <c r="H181" s="102">
        <f>H182</f>
        <v>2048.6999999999998</v>
      </c>
      <c r="I181" s="102">
        <f>I182</f>
        <v>2048.6999999999998</v>
      </c>
    </row>
    <row r="182" spans="1:9" ht="24" customHeight="1" x14ac:dyDescent="0.3">
      <c r="A182" s="66" t="s">
        <v>78</v>
      </c>
      <c r="B182" s="26" t="s">
        <v>5</v>
      </c>
      <c r="C182" s="26" t="s">
        <v>17</v>
      </c>
      <c r="D182" s="26" t="s">
        <v>9</v>
      </c>
      <c r="E182" s="34" t="s">
        <v>281</v>
      </c>
      <c r="F182" s="26" t="s">
        <v>76</v>
      </c>
      <c r="G182" s="102">
        <v>2048.6999999999998</v>
      </c>
      <c r="H182" s="102">
        <v>2048.6999999999998</v>
      </c>
      <c r="I182" s="102">
        <v>2048.6999999999998</v>
      </c>
    </row>
    <row r="183" spans="1:9" ht="39.75" customHeight="1" x14ac:dyDescent="0.3">
      <c r="A183" s="32" t="s">
        <v>300</v>
      </c>
      <c r="B183" s="26" t="s">
        <v>5</v>
      </c>
      <c r="C183" s="26" t="s">
        <v>17</v>
      </c>
      <c r="D183" s="26" t="s">
        <v>9</v>
      </c>
      <c r="E183" s="34" t="s">
        <v>301</v>
      </c>
      <c r="F183" s="26"/>
      <c r="G183" s="102">
        <f>G184</f>
        <v>100</v>
      </c>
      <c r="H183" s="102">
        <f>H184</f>
        <v>100</v>
      </c>
      <c r="I183" s="102">
        <f>I184</f>
        <v>100</v>
      </c>
    </row>
    <row r="184" spans="1:9" ht="24" customHeight="1" x14ac:dyDescent="0.3">
      <c r="A184" s="35" t="s">
        <v>78</v>
      </c>
      <c r="B184" s="26" t="s">
        <v>5</v>
      </c>
      <c r="C184" s="26" t="s">
        <v>17</v>
      </c>
      <c r="D184" s="26" t="s">
        <v>9</v>
      </c>
      <c r="E184" s="34" t="s">
        <v>301</v>
      </c>
      <c r="F184" s="26" t="s">
        <v>76</v>
      </c>
      <c r="G184" s="102">
        <v>100</v>
      </c>
      <c r="H184" s="102">
        <v>100</v>
      </c>
      <c r="I184" s="102">
        <v>100</v>
      </c>
    </row>
    <row r="185" spans="1:9" ht="51" customHeight="1" x14ac:dyDescent="0.3">
      <c r="A185" s="40" t="s">
        <v>302</v>
      </c>
      <c r="B185" s="26" t="s">
        <v>5</v>
      </c>
      <c r="C185" s="26" t="s">
        <v>17</v>
      </c>
      <c r="D185" s="26" t="s">
        <v>9</v>
      </c>
      <c r="E185" s="34" t="s">
        <v>303</v>
      </c>
      <c r="F185" s="26"/>
      <c r="G185" s="102">
        <f>G186</f>
        <v>200</v>
      </c>
      <c r="H185" s="102">
        <f>H186</f>
        <v>1298</v>
      </c>
      <c r="I185" s="102">
        <f>I186</f>
        <v>300</v>
      </c>
    </row>
    <row r="186" spans="1:9" ht="24" customHeight="1" x14ac:dyDescent="0.3">
      <c r="A186" s="35" t="s">
        <v>78</v>
      </c>
      <c r="B186" s="26" t="s">
        <v>5</v>
      </c>
      <c r="C186" s="26" t="s">
        <v>17</v>
      </c>
      <c r="D186" s="26" t="s">
        <v>9</v>
      </c>
      <c r="E186" s="34" t="s">
        <v>303</v>
      </c>
      <c r="F186" s="26" t="s">
        <v>76</v>
      </c>
      <c r="G186" s="102">
        <v>200</v>
      </c>
      <c r="H186" s="102">
        <v>1298</v>
      </c>
      <c r="I186" s="102">
        <v>300</v>
      </c>
    </row>
    <row r="187" spans="1:9" ht="24" customHeight="1" x14ac:dyDescent="0.3">
      <c r="A187" s="35" t="s">
        <v>304</v>
      </c>
      <c r="B187" s="26" t="s">
        <v>5</v>
      </c>
      <c r="C187" s="26" t="s">
        <v>17</v>
      </c>
      <c r="D187" s="26" t="s">
        <v>9</v>
      </c>
      <c r="E187" s="34" t="s">
        <v>305</v>
      </c>
      <c r="F187" s="26"/>
      <c r="G187" s="102">
        <f t="shared" ref="G187:I188" si="17">G188</f>
        <v>45</v>
      </c>
      <c r="H187" s="102">
        <f t="shared" si="17"/>
        <v>100</v>
      </c>
      <c r="I187" s="102">
        <f t="shared" si="17"/>
        <v>60</v>
      </c>
    </row>
    <row r="188" spans="1:9" ht="45" customHeight="1" x14ac:dyDescent="0.3">
      <c r="A188" s="40" t="s">
        <v>306</v>
      </c>
      <c r="B188" s="26" t="s">
        <v>5</v>
      </c>
      <c r="C188" s="26" t="s">
        <v>17</v>
      </c>
      <c r="D188" s="26" t="s">
        <v>9</v>
      </c>
      <c r="E188" s="34" t="s">
        <v>307</v>
      </c>
      <c r="F188" s="26"/>
      <c r="G188" s="102">
        <f t="shared" si="17"/>
        <v>45</v>
      </c>
      <c r="H188" s="102">
        <f t="shared" si="17"/>
        <v>100</v>
      </c>
      <c r="I188" s="102">
        <f t="shared" si="17"/>
        <v>60</v>
      </c>
    </row>
    <row r="189" spans="1:9" ht="18.75" customHeight="1" x14ac:dyDescent="0.3">
      <c r="A189" s="35" t="s">
        <v>78</v>
      </c>
      <c r="B189" s="26" t="s">
        <v>5</v>
      </c>
      <c r="C189" s="26" t="s">
        <v>17</v>
      </c>
      <c r="D189" s="26" t="s">
        <v>9</v>
      </c>
      <c r="E189" s="34" t="s">
        <v>307</v>
      </c>
      <c r="F189" s="26" t="s">
        <v>76</v>
      </c>
      <c r="G189" s="102">
        <v>45</v>
      </c>
      <c r="H189" s="102">
        <v>100</v>
      </c>
      <c r="I189" s="102">
        <v>60</v>
      </c>
    </row>
    <row r="190" spans="1:9" ht="18.75" customHeight="1" x14ac:dyDescent="0.3">
      <c r="A190" s="35"/>
      <c r="B190" s="26"/>
      <c r="C190" s="26"/>
      <c r="D190" s="26"/>
      <c r="E190" s="34"/>
      <c r="F190" s="26"/>
      <c r="G190" s="102"/>
      <c r="H190" s="102"/>
      <c r="I190" s="102"/>
    </row>
    <row r="191" spans="1:9" ht="16.5" customHeight="1" x14ac:dyDescent="0.3">
      <c r="A191" s="78" t="s">
        <v>152</v>
      </c>
      <c r="B191" s="79">
        <v>700</v>
      </c>
      <c r="C191" s="43" t="s">
        <v>17</v>
      </c>
      <c r="D191" s="43" t="s">
        <v>11</v>
      </c>
      <c r="E191" s="34"/>
      <c r="F191" s="79"/>
      <c r="G191" s="103">
        <f>G192+G201</f>
        <v>9682.2000000000007</v>
      </c>
      <c r="H191" s="103">
        <f>H192+H201</f>
        <v>8135.7000000000007</v>
      </c>
      <c r="I191" s="103">
        <f>I192+I201</f>
        <v>8135.7000000000007</v>
      </c>
    </row>
    <row r="192" spans="1:9" ht="28.5" customHeight="1" x14ac:dyDescent="0.3">
      <c r="A192" s="62" t="s">
        <v>180</v>
      </c>
      <c r="B192" s="61">
        <v>700</v>
      </c>
      <c r="C192" s="26" t="s">
        <v>17</v>
      </c>
      <c r="D192" s="26" t="s">
        <v>11</v>
      </c>
      <c r="E192" s="46" t="s">
        <v>129</v>
      </c>
      <c r="F192" s="61"/>
      <c r="G192" s="99">
        <f>G193</f>
        <v>5414.1</v>
      </c>
      <c r="H192" s="99">
        <f>H193</f>
        <v>4735.7000000000007</v>
      </c>
      <c r="I192" s="99">
        <f>I193</f>
        <v>4735.7000000000007</v>
      </c>
    </row>
    <row r="193" spans="1:9" ht="20.25" customHeight="1" x14ac:dyDescent="0.3">
      <c r="A193" s="40" t="s">
        <v>179</v>
      </c>
      <c r="B193" s="61">
        <v>700</v>
      </c>
      <c r="C193" s="26" t="s">
        <v>17</v>
      </c>
      <c r="D193" s="26" t="s">
        <v>11</v>
      </c>
      <c r="E193" s="46" t="s">
        <v>130</v>
      </c>
      <c r="F193" s="61"/>
      <c r="G193" s="99">
        <f>G194+G197+G199</f>
        <v>5414.1</v>
      </c>
      <c r="H193" s="99">
        <f>H194+H197+H199</f>
        <v>4735.7000000000007</v>
      </c>
      <c r="I193" s="99">
        <f>I194+I197+I199</f>
        <v>4735.7000000000007</v>
      </c>
    </row>
    <row r="194" spans="1:9" ht="28.5" customHeight="1" x14ac:dyDescent="0.3">
      <c r="A194" s="31" t="s">
        <v>74</v>
      </c>
      <c r="B194" s="61">
        <v>700</v>
      </c>
      <c r="C194" s="26" t="s">
        <v>17</v>
      </c>
      <c r="D194" s="26" t="s">
        <v>11</v>
      </c>
      <c r="E194" s="46" t="s">
        <v>222</v>
      </c>
      <c r="F194" s="61"/>
      <c r="G194" s="99">
        <f t="shared" ref="G194:I195" si="18">G195</f>
        <v>4566.1000000000004</v>
      </c>
      <c r="H194" s="99">
        <f t="shared" si="18"/>
        <v>4566.1000000000004</v>
      </c>
      <c r="I194" s="99">
        <f t="shared" si="18"/>
        <v>4566.1000000000004</v>
      </c>
    </row>
    <row r="195" spans="1:9" ht="16.5" customHeight="1" x14ac:dyDescent="0.3">
      <c r="A195" s="66" t="s">
        <v>73</v>
      </c>
      <c r="B195" s="61">
        <v>700</v>
      </c>
      <c r="C195" s="26" t="s">
        <v>17</v>
      </c>
      <c r="D195" s="26" t="s">
        <v>11</v>
      </c>
      <c r="E195" s="46" t="s">
        <v>221</v>
      </c>
      <c r="F195" s="61"/>
      <c r="G195" s="99">
        <f t="shared" si="18"/>
        <v>4566.1000000000004</v>
      </c>
      <c r="H195" s="99">
        <f t="shared" si="18"/>
        <v>4566.1000000000004</v>
      </c>
      <c r="I195" s="99">
        <f t="shared" si="18"/>
        <v>4566.1000000000004</v>
      </c>
    </row>
    <row r="196" spans="1:9" ht="17.25" customHeight="1" x14ac:dyDescent="0.3">
      <c r="A196" s="65" t="s">
        <v>68</v>
      </c>
      <c r="B196" s="61">
        <v>700</v>
      </c>
      <c r="C196" s="26" t="s">
        <v>17</v>
      </c>
      <c r="D196" s="26" t="s">
        <v>11</v>
      </c>
      <c r="E196" s="46" t="s">
        <v>221</v>
      </c>
      <c r="F196" s="61" t="s">
        <v>69</v>
      </c>
      <c r="G196" s="99">
        <v>4566.1000000000004</v>
      </c>
      <c r="H196" s="99">
        <v>4566.1000000000004</v>
      </c>
      <c r="I196" s="99">
        <v>4566.1000000000004</v>
      </c>
    </row>
    <row r="197" spans="1:9" ht="28.5" customHeight="1" x14ac:dyDescent="0.3">
      <c r="A197" s="73" t="s">
        <v>106</v>
      </c>
      <c r="B197" s="33">
        <v>700</v>
      </c>
      <c r="C197" s="26" t="s">
        <v>17</v>
      </c>
      <c r="D197" s="26" t="s">
        <v>11</v>
      </c>
      <c r="E197" s="34" t="s">
        <v>237</v>
      </c>
      <c r="F197" s="33"/>
      <c r="G197" s="100">
        <f>G198</f>
        <v>678.4</v>
      </c>
      <c r="H197" s="100">
        <f>H198</f>
        <v>0</v>
      </c>
      <c r="I197" s="100">
        <f>I198</f>
        <v>0</v>
      </c>
    </row>
    <row r="198" spans="1:9" ht="21.75" customHeight="1" x14ac:dyDescent="0.3">
      <c r="A198" s="65" t="s">
        <v>68</v>
      </c>
      <c r="B198" s="33">
        <v>700</v>
      </c>
      <c r="C198" s="26" t="s">
        <v>17</v>
      </c>
      <c r="D198" s="26" t="s">
        <v>11</v>
      </c>
      <c r="E198" s="34" t="s">
        <v>237</v>
      </c>
      <c r="F198" s="33" t="s">
        <v>69</v>
      </c>
      <c r="G198" s="100">
        <v>678.4</v>
      </c>
      <c r="H198" s="100">
        <v>0</v>
      </c>
      <c r="I198" s="100">
        <v>0</v>
      </c>
    </row>
    <row r="199" spans="1:9" ht="31.5" customHeight="1" x14ac:dyDescent="0.3">
      <c r="A199" s="40" t="s">
        <v>107</v>
      </c>
      <c r="B199" s="61">
        <v>700</v>
      </c>
      <c r="C199" s="26" t="s">
        <v>17</v>
      </c>
      <c r="D199" s="26" t="s">
        <v>11</v>
      </c>
      <c r="E199" s="34" t="s">
        <v>223</v>
      </c>
      <c r="F199" s="61"/>
      <c r="G199" s="99">
        <f>G200</f>
        <v>169.6</v>
      </c>
      <c r="H199" s="99">
        <f>H200</f>
        <v>169.6</v>
      </c>
      <c r="I199" s="99">
        <f>I200</f>
        <v>169.6</v>
      </c>
    </row>
    <row r="200" spans="1:9" ht="21.75" customHeight="1" x14ac:dyDescent="0.3">
      <c r="A200" s="65" t="s">
        <v>68</v>
      </c>
      <c r="B200" s="61">
        <v>700</v>
      </c>
      <c r="C200" s="26" t="s">
        <v>17</v>
      </c>
      <c r="D200" s="26" t="s">
        <v>11</v>
      </c>
      <c r="E200" s="34" t="s">
        <v>223</v>
      </c>
      <c r="F200" s="61" t="s">
        <v>69</v>
      </c>
      <c r="G200" s="99">
        <v>169.6</v>
      </c>
      <c r="H200" s="99">
        <v>169.6</v>
      </c>
      <c r="I200" s="99">
        <v>169.6</v>
      </c>
    </row>
    <row r="201" spans="1:9" ht="27.75" customHeight="1" x14ac:dyDescent="0.3">
      <c r="A201" s="62" t="s">
        <v>83</v>
      </c>
      <c r="B201" s="26" t="s">
        <v>5</v>
      </c>
      <c r="C201" s="26" t="s">
        <v>17</v>
      </c>
      <c r="D201" s="26" t="s">
        <v>11</v>
      </c>
      <c r="E201" s="26" t="s">
        <v>128</v>
      </c>
      <c r="F201" s="26"/>
      <c r="G201" s="102">
        <f>G202+G205+G207+G209+G211</f>
        <v>4268.1000000000004</v>
      </c>
      <c r="H201" s="102">
        <f>H202+H205+H207+H209+H211</f>
        <v>3400</v>
      </c>
      <c r="I201" s="102">
        <f>I202+I205+I207+I209+I211</f>
        <v>3400</v>
      </c>
    </row>
    <row r="202" spans="1:9" ht="32.25" customHeight="1" x14ac:dyDescent="0.3">
      <c r="A202" s="31" t="s">
        <v>74</v>
      </c>
      <c r="B202" s="26" t="s">
        <v>5</v>
      </c>
      <c r="C202" s="26" t="s">
        <v>17</v>
      </c>
      <c r="D202" s="26" t="s">
        <v>11</v>
      </c>
      <c r="E202" s="26" t="s">
        <v>225</v>
      </c>
      <c r="F202" s="26"/>
      <c r="G202" s="102">
        <f t="shared" ref="G202:I203" si="19">G203</f>
        <v>3113.9</v>
      </c>
      <c r="H202" s="102">
        <f t="shared" si="19"/>
        <v>3113.9</v>
      </c>
      <c r="I202" s="102">
        <f t="shared" si="19"/>
        <v>3113.9</v>
      </c>
    </row>
    <row r="203" spans="1:9" ht="19.5" customHeight="1" x14ac:dyDescent="0.3">
      <c r="A203" s="31" t="s">
        <v>84</v>
      </c>
      <c r="B203" s="26" t="s">
        <v>5</v>
      </c>
      <c r="C203" s="26" t="s">
        <v>17</v>
      </c>
      <c r="D203" s="26" t="s">
        <v>11</v>
      </c>
      <c r="E203" s="26" t="s">
        <v>224</v>
      </c>
      <c r="F203" s="26"/>
      <c r="G203" s="102">
        <f t="shared" si="19"/>
        <v>3113.9</v>
      </c>
      <c r="H203" s="102">
        <f t="shared" si="19"/>
        <v>3113.9</v>
      </c>
      <c r="I203" s="102">
        <f t="shared" si="19"/>
        <v>3113.9</v>
      </c>
    </row>
    <row r="204" spans="1:9" ht="16.5" customHeight="1" x14ac:dyDescent="0.3">
      <c r="A204" s="66" t="s">
        <v>78</v>
      </c>
      <c r="B204" s="26" t="s">
        <v>5</v>
      </c>
      <c r="C204" s="26" t="s">
        <v>17</v>
      </c>
      <c r="D204" s="26" t="s">
        <v>11</v>
      </c>
      <c r="E204" s="26" t="s">
        <v>224</v>
      </c>
      <c r="F204" s="26" t="s">
        <v>76</v>
      </c>
      <c r="G204" s="102">
        <v>3113.9</v>
      </c>
      <c r="H204" s="102">
        <v>3113.9</v>
      </c>
      <c r="I204" s="102">
        <v>3113.9</v>
      </c>
    </row>
    <row r="205" spans="1:9" ht="54.75" customHeight="1" x14ac:dyDescent="0.3">
      <c r="A205" s="77" t="s">
        <v>164</v>
      </c>
      <c r="B205" s="61">
        <v>700</v>
      </c>
      <c r="C205" s="26" t="s">
        <v>17</v>
      </c>
      <c r="D205" s="26" t="s">
        <v>11</v>
      </c>
      <c r="E205" s="26" t="s">
        <v>228</v>
      </c>
      <c r="F205" s="61"/>
      <c r="G205" s="99">
        <f>G206</f>
        <v>124.4</v>
      </c>
      <c r="H205" s="99">
        <f>H206</f>
        <v>55.3</v>
      </c>
      <c r="I205" s="99">
        <f>I206</f>
        <v>55.3</v>
      </c>
    </row>
    <row r="206" spans="1:9" ht="16.5" customHeight="1" x14ac:dyDescent="0.3">
      <c r="A206" s="35" t="s">
        <v>78</v>
      </c>
      <c r="B206" s="61">
        <v>700</v>
      </c>
      <c r="C206" s="26" t="s">
        <v>17</v>
      </c>
      <c r="D206" s="26" t="s">
        <v>11</v>
      </c>
      <c r="E206" s="26" t="s">
        <v>228</v>
      </c>
      <c r="F206" s="61" t="s">
        <v>76</v>
      </c>
      <c r="G206" s="99">
        <v>124.4</v>
      </c>
      <c r="H206" s="99">
        <v>55.3</v>
      </c>
      <c r="I206" s="99">
        <v>55.3</v>
      </c>
    </row>
    <row r="207" spans="1:9" ht="30" customHeight="1" x14ac:dyDescent="0.3">
      <c r="A207" s="73" t="s">
        <v>106</v>
      </c>
      <c r="B207" s="26" t="s">
        <v>5</v>
      </c>
      <c r="C207" s="26" t="s">
        <v>17</v>
      </c>
      <c r="D207" s="26" t="s">
        <v>11</v>
      </c>
      <c r="E207" s="34" t="s">
        <v>229</v>
      </c>
      <c r="F207" s="26"/>
      <c r="G207" s="102">
        <f>G208</f>
        <v>799</v>
      </c>
      <c r="H207" s="102">
        <f>H208</f>
        <v>0</v>
      </c>
      <c r="I207" s="102">
        <f>I208</f>
        <v>0</v>
      </c>
    </row>
    <row r="208" spans="1:9" ht="16.5" customHeight="1" x14ac:dyDescent="0.3">
      <c r="A208" s="66" t="s">
        <v>78</v>
      </c>
      <c r="B208" s="26" t="s">
        <v>5</v>
      </c>
      <c r="C208" s="26" t="s">
        <v>17</v>
      </c>
      <c r="D208" s="26" t="s">
        <v>11</v>
      </c>
      <c r="E208" s="34" t="s">
        <v>229</v>
      </c>
      <c r="F208" s="26" t="s">
        <v>76</v>
      </c>
      <c r="G208" s="102">
        <v>799</v>
      </c>
      <c r="H208" s="102">
        <v>0</v>
      </c>
      <c r="I208" s="102">
        <v>0</v>
      </c>
    </row>
    <row r="209" spans="1:9" ht="50.25" customHeight="1" x14ac:dyDescent="0.3">
      <c r="A209" s="32" t="s">
        <v>0</v>
      </c>
      <c r="B209" s="26" t="s">
        <v>5</v>
      </c>
      <c r="C209" s="26" t="s">
        <v>17</v>
      </c>
      <c r="D209" s="26" t="s">
        <v>11</v>
      </c>
      <c r="E209" s="26" t="s">
        <v>226</v>
      </c>
      <c r="F209" s="26"/>
      <c r="G209" s="102">
        <f>G210</f>
        <v>31.1</v>
      </c>
      <c r="H209" s="102">
        <f>H210</f>
        <v>31.1</v>
      </c>
      <c r="I209" s="102">
        <f>I210</f>
        <v>31.1</v>
      </c>
    </row>
    <row r="210" spans="1:9" ht="16.5" customHeight="1" x14ac:dyDescent="0.3">
      <c r="A210" s="66" t="s">
        <v>78</v>
      </c>
      <c r="B210" s="26" t="s">
        <v>5</v>
      </c>
      <c r="C210" s="26" t="s">
        <v>17</v>
      </c>
      <c r="D210" s="26" t="s">
        <v>11</v>
      </c>
      <c r="E210" s="26" t="s">
        <v>226</v>
      </c>
      <c r="F210" s="26" t="s">
        <v>76</v>
      </c>
      <c r="G210" s="102">
        <v>31.1</v>
      </c>
      <c r="H210" s="102">
        <v>31.1</v>
      </c>
      <c r="I210" s="102">
        <v>31.1</v>
      </c>
    </row>
    <row r="211" spans="1:9" ht="32.25" customHeight="1" x14ac:dyDescent="0.3">
      <c r="A211" s="40" t="s">
        <v>107</v>
      </c>
      <c r="B211" s="26" t="s">
        <v>5</v>
      </c>
      <c r="C211" s="26" t="s">
        <v>17</v>
      </c>
      <c r="D211" s="26" t="s">
        <v>11</v>
      </c>
      <c r="E211" s="26" t="s">
        <v>227</v>
      </c>
      <c r="F211" s="26"/>
      <c r="G211" s="102">
        <f>G212</f>
        <v>199.7</v>
      </c>
      <c r="H211" s="102">
        <f>H212</f>
        <v>199.7</v>
      </c>
      <c r="I211" s="102">
        <f>I212</f>
        <v>199.7</v>
      </c>
    </row>
    <row r="212" spans="1:9" ht="16.5" customHeight="1" x14ac:dyDescent="0.3">
      <c r="A212" s="66" t="s">
        <v>78</v>
      </c>
      <c r="B212" s="26" t="s">
        <v>5</v>
      </c>
      <c r="C212" s="26" t="s">
        <v>17</v>
      </c>
      <c r="D212" s="26" t="s">
        <v>11</v>
      </c>
      <c r="E212" s="26" t="s">
        <v>227</v>
      </c>
      <c r="F212" s="26" t="s">
        <v>76</v>
      </c>
      <c r="G212" s="102">
        <v>199.7</v>
      </c>
      <c r="H212" s="102">
        <v>199.7</v>
      </c>
      <c r="I212" s="102">
        <v>199.7</v>
      </c>
    </row>
    <row r="213" spans="1:9" ht="17.25" customHeight="1" x14ac:dyDescent="0.3">
      <c r="A213" s="66"/>
      <c r="B213" s="33"/>
      <c r="C213" s="26"/>
      <c r="D213" s="26"/>
      <c r="E213" s="34"/>
      <c r="F213" s="33"/>
      <c r="G213" s="100"/>
      <c r="H213" s="100"/>
      <c r="I213" s="100"/>
    </row>
    <row r="214" spans="1:9" ht="16.5" customHeight="1" x14ac:dyDescent="0.3">
      <c r="A214" s="74" t="s">
        <v>196</v>
      </c>
      <c r="B214" s="42" t="s">
        <v>5</v>
      </c>
      <c r="C214" s="43" t="s">
        <v>17</v>
      </c>
      <c r="D214" s="43" t="s">
        <v>17</v>
      </c>
      <c r="E214" s="69"/>
      <c r="F214" s="42"/>
      <c r="G214" s="98">
        <f>G215+G218</f>
        <v>30</v>
      </c>
      <c r="H214" s="98">
        <f>H215+H218</f>
        <v>45</v>
      </c>
      <c r="I214" s="98">
        <f>I215+I218</f>
        <v>45</v>
      </c>
    </row>
    <row r="215" spans="1:9" ht="31.5" customHeight="1" x14ac:dyDescent="0.3">
      <c r="A215" s="40" t="s">
        <v>183</v>
      </c>
      <c r="B215" s="39" t="s">
        <v>5</v>
      </c>
      <c r="C215" s="26" t="s">
        <v>17</v>
      </c>
      <c r="D215" s="26" t="s">
        <v>17</v>
      </c>
      <c r="E215" s="28" t="s">
        <v>140</v>
      </c>
      <c r="F215" s="39"/>
      <c r="G215" s="99">
        <f t="shared" ref="G215:I216" si="20">G216</f>
        <v>10</v>
      </c>
      <c r="H215" s="99">
        <f t="shared" si="20"/>
        <v>10</v>
      </c>
      <c r="I215" s="99">
        <f t="shared" si="20"/>
        <v>10</v>
      </c>
    </row>
    <row r="216" spans="1:9" ht="43.5" customHeight="1" x14ac:dyDescent="0.3">
      <c r="A216" s="40" t="s">
        <v>182</v>
      </c>
      <c r="B216" s="39" t="s">
        <v>5</v>
      </c>
      <c r="C216" s="26" t="s">
        <v>17</v>
      </c>
      <c r="D216" s="26" t="s">
        <v>17</v>
      </c>
      <c r="E216" s="28" t="s">
        <v>208</v>
      </c>
      <c r="F216" s="39"/>
      <c r="G216" s="99">
        <f t="shared" si="20"/>
        <v>10</v>
      </c>
      <c r="H216" s="99">
        <f t="shared" si="20"/>
        <v>10</v>
      </c>
      <c r="I216" s="99">
        <f t="shared" si="20"/>
        <v>10</v>
      </c>
    </row>
    <row r="217" spans="1:9" ht="26.25" customHeight="1" x14ac:dyDescent="0.3">
      <c r="A217" s="36" t="s">
        <v>54</v>
      </c>
      <c r="B217" s="39" t="s">
        <v>5</v>
      </c>
      <c r="C217" s="26" t="s">
        <v>17</v>
      </c>
      <c r="D217" s="26" t="s">
        <v>17</v>
      </c>
      <c r="E217" s="28" t="s">
        <v>208</v>
      </c>
      <c r="F217" s="39" t="s">
        <v>53</v>
      </c>
      <c r="G217" s="99">
        <v>10</v>
      </c>
      <c r="H217" s="99">
        <v>10</v>
      </c>
      <c r="I217" s="99">
        <v>10</v>
      </c>
    </row>
    <row r="218" spans="1:9" ht="33" customHeight="1" x14ac:dyDescent="0.3">
      <c r="A218" s="40" t="s">
        <v>181</v>
      </c>
      <c r="B218" s="39" t="s">
        <v>5</v>
      </c>
      <c r="C218" s="26" t="s">
        <v>17</v>
      </c>
      <c r="D218" s="26" t="s">
        <v>17</v>
      </c>
      <c r="E218" s="28" t="s">
        <v>146</v>
      </c>
      <c r="F218" s="39"/>
      <c r="G218" s="99">
        <f t="shared" ref="G218:I220" si="21">G219</f>
        <v>20</v>
      </c>
      <c r="H218" s="99">
        <f t="shared" si="21"/>
        <v>35</v>
      </c>
      <c r="I218" s="99">
        <f t="shared" si="21"/>
        <v>35</v>
      </c>
    </row>
    <row r="219" spans="1:9" ht="33" customHeight="1" x14ac:dyDescent="0.3">
      <c r="A219" s="40" t="s">
        <v>87</v>
      </c>
      <c r="B219" s="39" t="s">
        <v>5</v>
      </c>
      <c r="C219" s="26" t="s">
        <v>17</v>
      </c>
      <c r="D219" s="26" t="s">
        <v>17</v>
      </c>
      <c r="E219" s="28" t="s">
        <v>147</v>
      </c>
      <c r="F219" s="39"/>
      <c r="G219" s="99">
        <f>G220</f>
        <v>20</v>
      </c>
      <c r="H219" s="99">
        <f t="shared" si="21"/>
        <v>35</v>
      </c>
      <c r="I219" s="99">
        <f t="shared" si="21"/>
        <v>35</v>
      </c>
    </row>
    <row r="220" spans="1:9" ht="30" customHeight="1" x14ac:dyDescent="0.3">
      <c r="A220" s="30" t="s">
        <v>148</v>
      </c>
      <c r="B220" s="39" t="s">
        <v>5</v>
      </c>
      <c r="C220" s="26" t="s">
        <v>17</v>
      </c>
      <c r="D220" s="26" t="s">
        <v>17</v>
      </c>
      <c r="E220" s="28" t="s">
        <v>231</v>
      </c>
      <c r="F220" s="39"/>
      <c r="G220" s="99">
        <f t="shared" si="21"/>
        <v>20</v>
      </c>
      <c r="H220" s="99">
        <f t="shared" si="21"/>
        <v>35</v>
      </c>
      <c r="I220" s="99">
        <f t="shared" si="21"/>
        <v>35</v>
      </c>
    </row>
    <row r="221" spans="1:9" ht="33" customHeight="1" x14ac:dyDescent="0.3">
      <c r="A221" s="36" t="s">
        <v>54</v>
      </c>
      <c r="B221" s="39" t="s">
        <v>5</v>
      </c>
      <c r="C221" s="26" t="s">
        <v>17</v>
      </c>
      <c r="D221" s="26" t="s">
        <v>17</v>
      </c>
      <c r="E221" s="28" t="s">
        <v>231</v>
      </c>
      <c r="F221" s="39" t="s">
        <v>53</v>
      </c>
      <c r="G221" s="99">
        <v>20</v>
      </c>
      <c r="H221" s="99">
        <v>35</v>
      </c>
      <c r="I221" s="99">
        <v>35</v>
      </c>
    </row>
    <row r="222" spans="1:9" ht="18.75" customHeight="1" x14ac:dyDescent="0.3">
      <c r="A222" s="36"/>
      <c r="B222" s="39"/>
      <c r="C222" s="26"/>
      <c r="D222" s="26"/>
      <c r="E222" s="28"/>
      <c r="F222" s="39"/>
      <c r="G222" s="99"/>
      <c r="H222" s="99"/>
      <c r="I222" s="99"/>
    </row>
    <row r="223" spans="1:9" ht="24.75" customHeight="1" x14ac:dyDescent="0.3">
      <c r="A223" s="44" t="s">
        <v>26</v>
      </c>
      <c r="B223" s="42" t="s">
        <v>5</v>
      </c>
      <c r="C223" s="43" t="s">
        <v>17</v>
      </c>
      <c r="D223" s="43" t="s">
        <v>18</v>
      </c>
      <c r="E223" s="26"/>
      <c r="F223" s="42"/>
      <c r="G223" s="98">
        <f>G228+G224</f>
        <v>884</v>
      </c>
      <c r="H223" s="98">
        <f>H228+H224</f>
        <v>884</v>
      </c>
      <c r="I223" s="98">
        <f>I228+I224</f>
        <v>884</v>
      </c>
    </row>
    <row r="224" spans="1:9" ht="24.75" customHeight="1" x14ac:dyDescent="0.3">
      <c r="A224" s="62" t="s">
        <v>169</v>
      </c>
      <c r="B224" s="39" t="s">
        <v>5</v>
      </c>
      <c r="C224" s="26" t="s">
        <v>17</v>
      </c>
      <c r="D224" s="26" t="s">
        <v>18</v>
      </c>
      <c r="E224" s="26" t="s">
        <v>113</v>
      </c>
      <c r="F224" s="39"/>
      <c r="G224" s="99">
        <f>G225</f>
        <v>10</v>
      </c>
      <c r="H224" s="99">
        <f>H225</f>
        <v>10</v>
      </c>
      <c r="I224" s="99">
        <f>I225</f>
        <v>10</v>
      </c>
    </row>
    <row r="225" spans="1:9" ht="24.75" customHeight="1" x14ac:dyDescent="0.3">
      <c r="A225" s="62" t="s">
        <v>99</v>
      </c>
      <c r="B225" s="39" t="s">
        <v>5</v>
      </c>
      <c r="C225" s="26" t="s">
        <v>17</v>
      </c>
      <c r="D225" s="26" t="s">
        <v>18</v>
      </c>
      <c r="E225" s="26" t="s">
        <v>125</v>
      </c>
      <c r="F225" s="39"/>
      <c r="G225" s="99">
        <v>10</v>
      </c>
      <c r="H225" s="99">
        <v>10</v>
      </c>
      <c r="I225" s="99">
        <v>10</v>
      </c>
    </row>
    <row r="226" spans="1:9" ht="44.25" customHeight="1" x14ac:dyDescent="0.3">
      <c r="A226" s="62" t="s">
        <v>134</v>
      </c>
      <c r="B226" s="39" t="s">
        <v>5</v>
      </c>
      <c r="C226" s="26" t="s">
        <v>17</v>
      </c>
      <c r="D226" s="26" t="s">
        <v>18</v>
      </c>
      <c r="E226" s="26" t="s">
        <v>232</v>
      </c>
      <c r="F226" s="39"/>
      <c r="G226" s="99">
        <f>G227</f>
        <v>10</v>
      </c>
      <c r="H226" s="99">
        <f>H227</f>
        <v>10</v>
      </c>
      <c r="I226" s="99">
        <f>I227</f>
        <v>10</v>
      </c>
    </row>
    <row r="227" spans="1:9" ht="24.75" customHeight="1" x14ac:dyDescent="0.3">
      <c r="A227" s="36" t="s">
        <v>54</v>
      </c>
      <c r="B227" s="39" t="s">
        <v>5</v>
      </c>
      <c r="C227" s="26" t="s">
        <v>17</v>
      </c>
      <c r="D227" s="26" t="s">
        <v>18</v>
      </c>
      <c r="E227" s="26" t="s">
        <v>232</v>
      </c>
      <c r="F227" s="39" t="s">
        <v>53</v>
      </c>
      <c r="G227" s="99">
        <v>10</v>
      </c>
      <c r="H227" s="99">
        <v>10</v>
      </c>
      <c r="I227" s="99">
        <v>10</v>
      </c>
    </row>
    <row r="228" spans="1:9" ht="29.25" customHeight="1" x14ac:dyDescent="0.3">
      <c r="A228" s="62" t="s">
        <v>189</v>
      </c>
      <c r="B228" s="39" t="s">
        <v>5</v>
      </c>
      <c r="C228" s="26" t="s">
        <v>17</v>
      </c>
      <c r="D228" s="26" t="s">
        <v>18</v>
      </c>
      <c r="E228" s="26" t="s">
        <v>127</v>
      </c>
      <c r="F228" s="39"/>
      <c r="G228" s="99">
        <f>G229</f>
        <v>874</v>
      </c>
      <c r="H228" s="99">
        <f>H229</f>
        <v>874</v>
      </c>
      <c r="I228" s="99">
        <f>I229</f>
        <v>874</v>
      </c>
    </row>
    <row r="229" spans="1:9" ht="29.25" customHeight="1" x14ac:dyDescent="0.3">
      <c r="A229" s="62" t="s">
        <v>83</v>
      </c>
      <c r="B229" s="39" t="s">
        <v>5</v>
      </c>
      <c r="C229" s="26" t="s">
        <v>17</v>
      </c>
      <c r="D229" s="26" t="s">
        <v>18</v>
      </c>
      <c r="E229" s="26" t="s">
        <v>128</v>
      </c>
      <c r="F229" s="39"/>
      <c r="G229" s="99">
        <f>G230+G233</f>
        <v>874</v>
      </c>
      <c r="H229" s="99">
        <f>H230+H233</f>
        <v>874</v>
      </c>
      <c r="I229" s="99">
        <f>I230+I233</f>
        <v>874</v>
      </c>
    </row>
    <row r="230" spans="1:9" ht="17.25" customHeight="1" x14ac:dyDescent="0.3">
      <c r="A230" s="65" t="s">
        <v>97</v>
      </c>
      <c r="B230" s="39" t="s">
        <v>5</v>
      </c>
      <c r="C230" s="26" t="s">
        <v>17</v>
      </c>
      <c r="D230" s="26" t="s">
        <v>18</v>
      </c>
      <c r="E230" s="26" t="s">
        <v>233</v>
      </c>
      <c r="F230" s="39"/>
      <c r="G230" s="99">
        <f>G232+G231</f>
        <v>24</v>
      </c>
      <c r="H230" s="99">
        <f>H232+H231</f>
        <v>24</v>
      </c>
      <c r="I230" s="99">
        <f>I232+I231</f>
        <v>24</v>
      </c>
    </row>
    <row r="231" spans="1:9" ht="28.5" customHeight="1" x14ac:dyDescent="0.3">
      <c r="A231" s="40" t="s">
        <v>54</v>
      </c>
      <c r="B231" s="39" t="s">
        <v>5</v>
      </c>
      <c r="C231" s="26" t="s">
        <v>17</v>
      </c>
      <c r="D231" s="26" t="s">
        <v>18</v>
      </c>
      <c r="E231" s="26" t="s">
        <v>233</v>
      </c>
      <c r="F231" s="39" t="s">
        <v>53</v>
      </c>
      <c r="G231" s="99">
        <v>6</v>
      </c>
      <c r="H231" s="99">
        <v>6</v>
      </c>
      <c r="I231" s="99">
        <v>6</v>
      </c>
    </row>
    <row r="232" spans="1:9" ht="17.25" customHeight="1" x14ac:dyDescent="0.3">
      <c r="A232" s="80" t="s">
        <v>108</v>
      </c>
      <c r="B232" s="39" t="s">
        <v>5</v>
      </c>
      <c r="C232" s="26" t="s">
        <v>17</v>
      </c>
      <c r="D232" s="26" t="s">
        <v>18</v>
      </c>
      <c r="E232" s="26" t="s">
        <v>233</v>
      </c>
      <c r="F232" s="39" t="s">
        <v>109</v>
      </c>
      <c r="G232" s="99">
        <v>18</v>
      </c>
      <c r="H232" s="99">
        <v>18</v>
      </c>
      <c r="I232" s="99">
        <v>18</v>
      </c>
    </row>
    <row r="233" spans="1:9" ht="17.25" customHeight="1" x14ac:dyDescent="0.3">
      <c r="A233" s="35" t="s">
        <v>88</v>
      </c>
      <c r="B233" s="39" t="s">
        <v>5</v>
      </c>
      <c r="C233" s="26" t="s">
        <v>17</v>
      </c>
      <c r="D233" s="26" t="s">
        <v>18</v>
      </c>
      <c r="E233" s="46" t="s">
        <v>230</v>
      </c>
      <c r="F233" s="39"/>
      <c r="G233" s="99">
        <f>G234</f>
        <v>850</v>
      </c>
      <c r="H233" s="99">
        <f>H234</f>
        <v>850</v>
      </c>
      <c r="I233" s="99">
        <f>I234</f>
        <v>850</v>
      </c>
    </row>
    <row r="234" spans="1:9" ht="17.25" customHeight="1" x14ac:dyDescent="0.3">
      <c r="A234" s="66" t="s">
        <v>78</v>
      </c>
      <c r="B234" s="39" t="s">
        <v>5</v>
      </c>
      <c r="C234" s="26" t="s">
        <v>17</v>
      </c>
      <c r="D234" s="26" t="s">
        <v>18</v>
      </c>
      <c r="E234" s="46" t="s">
        <v>230</v>
      </c>
      <c r="F234" s="39" t="s">
        <v>76</v>
      </c>
      <c r="G234" s="99">
        <v>850</v>
      </c>
      <c r="H234" s="99">
        <v>850</v>
      </c>
      <c r="I234" s="99">
        <v>850</v>
      </c>
    </row>
    <row r="235" spans="1:9" ht="17.25" customHeight="1" x14ac:dyDescent="0.3">
      <c r="A235" s="80"/>
      <c r="B235" s="39"/>
      <c r="C235" s="26"/>
      <c r="D235" s="26"/>
      <c r="E235" s="26"/>
      <c r="F235" s="39"/>
      <c r="G235" s="99"/>
      <c r="H235" s="99"/>
      <c r="I235" s="99"/>
    </row>
    <row r="236" spans="1:9" ht="16.8" x14ac:dyDescent="0.3">
      <c r="A236" s="44" t="s">
        <v>49</v>
      </c>
      <c r="B236" s="54">
        <v>700</v>
      </c>
      <c r="C236" s="43" t="s">
        <v>20</v>
      </c>
      <c r="D236" s="43"/>
      <c r="E236" s="82"/>
      <c r="F236" s="54"/>
      <c r="G236" s="98">
        <f t="shared" ref="G236:I237" si="22">G237</f>
        <v>38220.69999999999</v>
      </c>
      <c r="H236" s="98">
        <f t="shared" si="22"/>
        <v>30195.199999999997</v>
      </c>
      <c r="I236" s="98">
        <f t="shared" si="22"/>
        <v>30195.199999999997</v>
      </c>
    </row>
    <row r="237" spans="1:9" ht="16.8" x14ac:dyDescent="0.3">
      <c r="A237" s="74" t="s">
        <v>32</v>
      </c>
      <c r="B237" s="54">
        <v>700</v>
      </c>
      <c r="C237" s="43" t="s">
        <v>20</v>
      </c>
      <c r="D237" s="43" t="s">
        <v>7</v>
      </c>
      <c r="E237" s="82"/>
      <c r="F237" s="54"/>
      <c r="G237" s="98">
        <f t="shared" si="22"/>
        <v>38220.69999999999</v>
      </c>
      <c r="H237" s="98">
        <f t="shared" si="22"/>
        <v>30195.199999999997</v>
      </c>
      <c r="I237" s="98">
        <f t="shared" si="22"/>
        <v>30195.199999999997</v>
      </c>
    </row>
    <row r="238" spans="1:9" ht="27" x14ac:dyDescent="0.3">
      <c r="A238" s="62" t="s">
        <v>180</v>
      </c>
      <c r="B238" s="61">
        <v>700</v>
      </c>
      <c r="C238" s="26" t="s">
        <v>20</v>
      </c>
      <c r="D238" s="26" t="s">
        <v>7</v>
      </c>
      <c r="E238" s="46" t="s">
        <v>129</v>
      </c>
      <c r="F238" s="61"/>
      <c r="G238" s="99">
        <f>G239+G253</f>
        <v>38220.69999999999</v>
      </c>
      <c r="H238" s="99">
        <f>H239+H253</f>
        <v>30195.199999999997</v>
      </c>
      <c r="I238" s="99">
        <f>I239+I253</f>
        <v>30195.199999999997</v>
      </c>
    </row>
    <row r="239" spans="1:9" ht="16.8" x14ac:dyDescent="0.3">
      <c r="A239" s="40" t="s">
        <v>179</v>
      </c>
      <c r="B239" s="61">
        <v>700</v>
      </c>
      <c r="C239" s="26" t="s">
        <v>20</v>
      </c>
      <c r="D239" s="26" t="s">
        <v>7</v>
      </c>
      <c r="E239" s="46" t="s">
        <v>130</v>
      </c>
      <c r="F239" s="61"/>
      <c r="G239" s="99">
        <f>G240+G245+G247+G251+G249</f>
        <v>38160.69999999999</v>
      </c>
      <c r="H239" s="99">
        <f>H240+H245+H247+H251+H249</f>
        <v>30135.199999999997</v>
      </c>
      <c r="I239" s="99">
        <f>I240+I245+I247+I251+I249</f>
        <v>30135.199999999997</v>
      </c>
    </row>
    <row r="240" spans="1:9" ht="25.5" customHeight="1" x14ac:dyDescent="0.3">
      <c r="A240" s="31" t="s">
        <v>72</v>
      </c>
      <c r="B240" s="61">
        <v>700</v>
      </c>
      <c r="C240" s="26" t="s">
        <v>20</v>
      </c>
      <c r="D240" s="26" t="s">
        <v>7</v>
      </c>
      <c r="E240" s="46" t="s">
        <v>234</v>
      </c>
      <c r="F240" s="61"/>
      <c r="G240" s="99">
        <f>G241+G243</f>
        <v>28173.399999999998</v>
      </c>
      <c r="H240" s="99">
        <f>H241+H243</f>
        <v>28082.899999999998</v>
      </c>
      <c r="I240" s="99">
        <f>I241+I243</f>
        <v>28082.899999999998</v>
      </c>
    </row>
    <row r="241" spans="1:9" ht="16.8" x14ac:dyDescent="0.3">
      <c r="A241" s="66" t="s">
        <v>70</v>
      </c>
      <c r="B241" s="61">
        <v>700</v>
      </c>
      <c r="C241" s="26" t="s">
        <v>20</v>
      </c>
      <c r="D241" s="26" t="s">
        <v>7</v>
      </c>
      <c r="E241" s="46" t="s">
        <v>235</v>
      </c>
      <c r="F241" s="61"/>
      <c r="G241" s="99">
        <f>G242</f>
        <v>20582.599999999999</v>
      </c>
      <c r="H241" s="99">
        <f>H242</f>
        <v>20582.599999999999</v>
      </c>
      <c r="I241" s="99">
        <f>I242</f>
        <v>20582.599999999999</v>
      </c>
    </row>
    <row r="242" spans="1:9" ht="16.8" x14ac:dyDescent="0.3">
      <c r="A242" s="65" t="s">
        <v>68</v>
      </c>
      <c r="B242" s="61">
        <v>700</v>
      </c>
      <c r="C242" s="26" t="s">
        <v>20</v>
      </c>
      <c r="D242" s="26" t="s">
        <v>7</v>
      </c>
      <c r="E242" s="46" t="s">
        <v>235</v>
      </c>
      <c r="F242" s="61" t="s">
        <v>69</v>
      </c>
      <c r="G242" s="99">
        <v>20582.599999999999</v>
      </c>
      <c r="H242" s="99">
        <v>20582.599999999999</v>
      </c>
      <c r="I242" s="99">
        <v>20582.599999999999</v>
      </c>
    </row>
    <row r="243" spans="1:9" ht="16.8" x14ac:dyDescent="0.3">
      <c r="A243" s="66" t="s">
        <v>71</v>
      </c>
      <c r="B243" s="61">
        <v>700</v>
      </c>
      <c r="C243" s="26" t="s">
        <v>20</v>
      </c>
      <c r="D243" s="26" t="s">
        <v>7</v>
      </c>
      <c r="E243" s="46" t="s">
        <v>236</v>
      </c>
      <c r="F243" s="61"/>
      <c r="G243" s="99">
        <f>G244</f>
        <v>7590.8</v>
      </c>
      <c r="H243" s="99">
        <f>H244</f>
        <v>7500.3</v>
      </c>
      <c r="I243" s="99">
        <f>I244</f>
        <v>7500.3</v>
      </c>
    </row>
    <row r="244" spans="1:9" ht="16.8" x14ac:dyDescent="0.3">
      <c r="A244" s="65" t="s">
        <v>68</v>
      </c>
      <c r="B244" s="61">
        <v>700</v>
      </c>
      <c r="C244" s="26" t="s">
        <v>20</v>
      </c>
      <c r="D244" s="26" t="s">
        <v>7</v>
      </c>
      <c r="E244" s="46" t="s">
        <v>236</v>
      </c>
      <c r="F244" s="61" t="s">
        <v>69</v>
      </c>
      <c r="G244" s="99">
        <v>7590.8</v>
      </c>
      <c r="H244" s="99">
        <v>7500.3</v>
      </c>
      <c r="I244" s="99">
        <v>7500.3</v>
      </c>
    </row>
    <row r="245" spans="1:9" ht="27.75" customHeight="1" x14ac:dyDescent="0.3">
      <c r="A245" s="73" t="s">
        <v>106</v>
      </c>
      <c r="B245" s="33">
        <v>700</v>
      </c>
      <c r="C245" s="26" t="s">
        <v>20</v>
      </c>
      <c r="D245" s="26" t="s">
        <v>7</v>
      </c>
      <c r="E245" s="34" t="s">
        <v>237</v>
      </c>
      <c r="F245" s="33"/>
      <c r="G245" s="100">
        <f>G246</f>
        <v>7944.3</v>
      </c>
      <c r="H245" s="100">
        <f>H246</f>
        <v>0</v>
      </c>
      <c r="I245" s="100">
        <f>I246</f>
        <v>0</v>
      </c>
    </row>
    <row r="246" spans="1:9" ht="17.25" customHeight="1" x14ac:dyDescent="0.3">
      <c r="A246" s="65" t="s">
        <v>68</v>
      </c>
      <c r="B246" s="33">
        <v>700</v>
      </c>
      <c r="C246" s="26" t="s">
        <v>20</v>
      </c>
      <c r="D246" s="26" t="s">
        <v>7</v>
      </c>
      <c r="E246" s="34" t="s">
        <v>237</v>
      </c>
      <c r="F246" s="33" t="s">
        <v>69</v>
      </c>
      <c r="G246" s="100">
        <v>7944.3</v>
      </c>
      <c r="H246" s="100">
        <v>0</v>
      </c>
      <c r="I246" s="100">
        <v>0</v>
      </c>
    </row>
    <row r="247" spans="1:9" ht="54.75" customHeight="1" x14ac:dyDescent="0.3">
      <c r="A247" s="38" t="s">
        <v>200</v>
      </c>
      <c r="B247" s="61">
        <v>700</v>
      </c>
      <c r="C247" s="26" t="s">
        <v>20</v>
      </c>
      <c r="D247" s="26" t="s">
        <v>7</v>
      </c>
      <c r="E247" s="46" t="s">
        <v>278</v>
      </c>
      <c r="F247" s="61"/>
      <c r="G247" s="99">
        <f>G248</f>
        <v>56.2</v>
      </c>
      <c r="H247" s="99">
        <f>H248</f>
        <v>56.2</v>
      </c>
      <c r="I247" s="99">
        <f>I248</f>
        <v>56.2</v>
      </c>
    </row>
    <row r="248" spans="1:9" ht="17.25" customHeight="1" x14ac:dyDescent="0.3">
      <c r="A248" s="65" t="s">
        <v>68</v>
      </c>
      <c r="B248" s="61">
        <v>700</v>
      </c>
      <c r="C248" s="26" t="s">
        <v>20</v>
      </c>
      <c r="D248" s="26" t="s">
        <v>7</v>
      </c>
      <c r="E248" s="46" t="s">
        <v>278</v>
      </c>
      <c r="F248" s="61" t="s">
        <v>69</v>
      </c>
      <c r="G248" s="99">
        <v>56.2</v>
      </c>
      <c r="H248" s="99">
        <v>56.2</v>
      </c>
      <c r="I248" s="99">
        <v>56.2</v>
      </c>
    </row>
    <row r="249" spans="1:9" ht="43.5" customHeight="1" x14ac:dyDescent="0.3">
      <c r="A249" s="38" t="s">
        <v>349</v>
      </c>
      <c r="B249" s="61">
        <v>700</v>
      </c>
      <c r="C249" s="26" t="s">
        <v>20</v>
      </c>
      <c r="D249" s="26" t="s">
        <v>7</v>
      </c>
      <c r="E249" s="46" t="s">
        <v>330</v>
      </c>
      <c r="F249" s="61"/>
      <c r="G249" s="99">
        <f>G250</f>
        <v>0.7</v>
      </c>
      <c r="H249" s="99">
        <f>H250</f>
        <v>10</v>
      </c>
      <c r="I249" s="99">
        <f>I250</f>
        <v>10</v>
      </c>
    </row>
    <row r="250" spans="1:9" ht="17.25" customHeight="1" x14ac:dyDescent="0.3">
      <c r="A250" s="65" t="s">
        <v>68</v>
      </c>
      <c r="B250" s="61">
        <v>700</v>
      </c>
      <c r="C250" s="26" t="s">
        <v>20</v>
      </c>
      <c r="D250" s="26" t="s">
        <v>7</v>
      </c>
      <c r="E250" s="46" t="s">
        <v>330</v>
      </c>
      <c r="F250" s="61">
        <v>610</v>
      </c>
      <c r="G250" s="99">
        <v>0.7</v>
      </c>
      <c r="H250" s="99">
        <v>10</v>
      </c>
      <c r="I250" s="99">
        <v>10</v>
      </c>
    </row>
    <row r="251" spans="1:9" ht="30.75" customHeight="1" x14ac:dyDescent="0.3">
      <c r="A251" s="40" t="s">
        <v>107</v>
      </c>
      <c r="B251" s="61">
        <v>700</v>
      </c>
      <c r="C251" s="26" t="s">
        <v>20</v>
      </c>
      <c r="D251" s="26" t="s">
        <v>7</v>
      </c>
      <c r="E251" s="34" t="s">
        <v>223</v>
      </c>
      <c r="F251" s="61"/>
      <c r="G251" s="99">
        <f>G252</f>
        <v>1986.1</v>
      </c>
      <c r="H251" s="99">
        <f>H252</f>
        <v>1986.1</v>
      </c>
      <c r="I251" s="99">
        <f>I252</f>
        <v>1986.1</v>
      </c>
    </row>
    <row r="252" spans="1:9" ht="18.75" customHeight="1" x14ac:dyDescent="0.3">
      <c r="A252" s="65" t="s">
        <v>68</v>
      </c>
      <c r="B252" s="61">
        <v>700</v>
      </c>
      <c r="C252" s="26" t="s">
        <v>20</v>
      </c>
      <c r="D252" s="26" t="s">
        <v>7</v>
      </c>
      <c r="E252" s="34" t="s">
        <v>223</v>
      </c>
      <c r="F252" s="61" t="s">
        <v>69</v>
      </c>
      <c r="G252" s="99">
        <v>1986.1</v>
      </c>
      <c r="H252" s="99">
        <v>1986.1</v>
      </c>
      <c r="I252" s="99">
        <v>1986.1</v>
      </c>
    </row>
    <row r="253" spans="1:9" ht="29.25" customHeight="1" x14ac:dyDescent="0.3">
      <c r="A253" s="38" t="s">
        <v>178</v>
      </c>
      <c r="B253" s="33">
        <v>700</v>
      </c>
      <c r="C253" s="26" t="s">
        <v>20</v>
      </c>
      <c r="D253" s="26" t="s">
        <v>7</v>
      </c>
      <c r="E253" s="34" t="s">
        <v>141</v>
      </c>
      <c r="F253" s="33"/>
      <c r="G253" s="100">
        <f t="shared" ref="G253:I254" si="23">G254</f>
        <v>60</v>
      </c>
      <c r="H253" s="100">
        <f t="shared" si="23"/>
        <v>60</v>
      </c>
      <c r="I253" s="100">
        <f t="shared" si="23"/>
        <v>60</v>
      </c>
    </row>
    <row r="254" spans="1:9" ht="31.5" customHeight="1" x14ac:dyDescent="0.3">
      <c r="A254" s="40" t="s">
        <v>337</v>
      </c>
      <c r="B254" s="33">
        <v>700</v>
      </c>
      <c r="C254" s="26" t="s">
        <v>20</v>
      </c>
      <c r="D254" s="26" t="s">
        <v>7</v>
      </c>
      <c r="E254" s="34" t="s">
        <v>336</v>
      </c>
      <c r="F254" s="33"/>
      <c r="G254" s="100">
        <f t="shared" si="23"/>
        <v>60</v>
      </c>
      <c r="H254" s="100">
        <f t="shared" si="23"/>
        <v>60</v>
      </c>
      <c r="I254" s="100">
        <f t="shared" si="23"/>
        <v>60</v>
      </c>
    </row>
    <row r="255" spans="1:9" ht="31.5" customHeight="1" x14ac:dyDescent="0.3">
      <c r="A255" s="40" t="s">
        <v>54</v>
      </c>
      <c r="B255" s="33">
        <v>700</v>
      </c>
      <c r="C255" s="26" t="s">
        <v>20</v>
      </c>
      <c r="D255" s="26" t="s">
        <v>7</v>
      </c>
      <c r="E255" s="34" t="s">
        <v>336</v>
      </c>
      <c r="F255" s="33">
        <v>240</v>
      </c>
      <c r="G255" s="100">
        <v>60</v>
      </c>
      <c r="H255" s="100">
        <v>60</v>
      </c>
      <c r="I255" s="100">
        <v>60</v>
      </c>
    </row>
    <row r="256" spans="1:9" ht="13.5" customHeight="1" x14ac:dyDescent="0.3">
      <c r="A256" s="40"/>
      <c r="B256" s="33"/>
      <c r="C256" s="26"/>
      <c r="D256" s="26"/>
      <c r="E256" s="34"/>
      <c r="F256" s="33"/>
      <c r="G256" s="100"/>
      <c r="H256" s="100"/>
      <c r="I256" s="100"/>
    </row>
    <row r="257" spans="1:9" ht="16.8" x14ac:dyDescent="0.3">
      <c r="A257" s="71" t="s">
        <v>28</v>
      </c>
      <c r="B257" s="54">
        <v>700</v>
      </c>
      <c r="C257" s="43" t="s">
        <v>27</v>
      </c>
      <c r="D257" s="43"/>
      <c r="E257" s="82"/>
      <c r="F257" s="54"/>
      <c r="G257" s="98">
        <f>G258+G269+G281+G263</f>
        <v>17045.900000000001</v>
      </c>
      <c r="H257" s="98">
        <f>H258+H269+H281+H263</f>
        <v>17010.900000000001</v>
      </c>
      <c r="I257" s="98">
        <f>I258+I269+I281+I263</f>
        <v>17010.900000000001</v>
      </c>
    </row>
    <row r="258" spans="1:9" ht="16.8" x14ac:dyDescent="0.3">
      <c r="A258" s="44" t="s">
        <v>30</v>
      </c>
      <c r="B258" s="43" t="s">
        <v>5</v>
      </c>
      <c r="C258" s="43" t="s">
        <v>27</v>
      </c>
      <c r="D258" s="43" t="s">
        <v>7</v>
      </c>
      <c r="E258" s="43"/>
      <c r="F258" s="43"/>
      <c r="G258" s="97">
        <f t="shared" ref="G258:I261" si="24">G259</f>
        <v>2470.3000000000002</v>
      </c>
      <c r="H258" s="97">
        <f t="shared" si="24"/>
        <v>2470.3000000000002</v>
      </c>
      <c r="I258" s="97">
        <f t="shared" si="24"/>
        <v>2470.3000000000002</v>
      </c>
    </row>
    <row r="259" spans="1:9" ht="27" x14ac:dyDescent="0.3">
      <c r="A259" s="62" t="s">
        <v>169</v>
      </c>
      <c r="B259" s="26" t="s">
        <v>5</v>
      </c>
      <c r="C259" s="26" t="s">
        <v>27</v>
      </c>
      <c r="D259" s="26" t="s">
        <v>7</v>
      </c>
      <c r="E259" s="26" t="s">
        <v>113</v>
      </c>
      <c r="F259" s="26"/>
      <c r="G259" s="102">
        <f t="shared" si="24"/>
        <v>2470.3000000000002</v>
      </c>
      <c r="H259" s="102">
        <f t="shared" si="24"/>
        <v>2470.3000000000002</v>
      </c>
      <c r="I259" s="102">
        <f t="shared" si="24"/>
        <v>2470.3000000000002</v>
      </c>
    </row>
    <row r="260" spans="1:9" ht="27" x14ac:dyDescent="0.3">
      <c r="A260" s="62" t="s">
        <v>99</v>
      </c>
      <c r="B260" s="26" t="s">
        <v>5</v>
      </c>
      <c r="C260" s="26" t="s">
        <v>27</v>
      </c>
      <c r="D260" s="26" t="s">
        <v>7</v>
      </c>
      <c r="E260" s="26" t="s">
        <v>125</v>
      </c>
      <c r="F260" s="26"/>
      <c r="G260" s="102">
        <f>G261</f>
        <v>2470.3000000000002</v>
      </c>
      <c r="H260" s="102">
        <f t="shared" si="24"/>
        <v>2470.3000000000002</v>
      </c>
      <c r="I260" s="102">
        <f t="shared" si="24"/>
        <v>2470.3000000000002</v>
      </c>
    </row>
    <row r="261" spans="1:9" ht="27" x14ac:dyDescent="0.3">
      <c r="A261" s="40" t="s">
        <v>65</v>
      </c>
      <c r="B261" s="26" t="s">
        <v>5</v>
      </c>
      <c r="C261" s="26" t="s">
        <v>27</v>
      </c>
      <c r="D261" s="26" t="s">
        <v>7</v>
      </c>
      <c r="E261" s="26" t="s">
        <v>254</v>
      </c>
      <c r="F261" s="26"/>
      <c r="G261" s="102">
        <f t="shared" si="24"/>
        <v>2470.3000000000002</v>
      </c>
      <c r="H261" s="102">
        <f t="shared" si="24"/>
        <v>2470.3000000000002</v>
      </c>
      <c r="I261" s="102">
        <f t="shared" si="24"/>
        <v>2470.3000000000002</v>
      </c>
    </row>
    <row r="262" spans="1:9" ht="16.8" x14ac:dyDescent="0.3">
      <c r="A262" s="35" t="s">
        <v>66</v>
      </c>
      <c r="B262" s="26" t="s">
        <v>5</v>
      </c>
      <c r="C262" s="26" t="s">
        <v>27</v>
      </c>
      <c r="D262" s="26" t="s">
        <v>7</v>
      </c>
      <c r="E262" s="26" t="s">
        <v>254</v>
      </c>
      <c r="F262" s="26" t="s">
        <v>67</v>
      </c>
      <c r="G262" s="102">
        <v>2470.3000000000002</v>
      </c>
      <c r="H262" s="102">
        <v>2470.3000000000002</v>
      </c>
      <c r="I262" s="102">
        <v>2470.3000000000002</v>
      </c>
    </row>
    <row r="263" spans="1:9" ht="16.8" x14ac:dyDescent="0.3">
      <c r="A263" s="78" t="s">
        <v>342</v>
      </c>
      <c r="B263" s="43" t="s">
        <v>5</v>
      </c>
      <c r="C263" s="43" t="s">
        <v>27</v>
      </c>
      <c r="D263" s="43" t="s">
        <v>11</v>
      </c>
      <c r="E263" s="43"/>
      <c r="F263" s="43"/>
      <c r="G263" s="97">
        <f>G264</f>
        <v>50</v>
      </c>
      <c r="H263" s="97">
        <v>0</v>
      </c>
      <c r="I263" s="97">
        <v>0</v>
      </c>
    </row>
    <row r="264" spans="1:9" ht="30" customHeight="1" x14ac:dyDescent="0.3">
      <c r="A264" s="62" t="s">
        <v>189</v>
      </c>
      <c r="B264" s="26" t="s">
        <v>5</v>
      </c>
      <c r="C264" s="26" t="s">
        <v>27</v>
      </c>
      <c r="D264" s="26" t="s">
        <v>11</v>
      </c>
      <c r="E264" s="26" t="s">
        <v>127</v>
      </c>
      <c r="F264" s="26"/>
      <c r="G264" s="102">
        <f>G265</f>
        <v>50</v>
      </c>
      <c r="H264" s="102">
        <v>0</v>
      </c>
      <c r="I264" s="102">
        <v>0</v>
      </c>
    </row>
    <row r="265" spans="1:9" ht="34.5" customHeight="1" x14ac:dyDescent="0.3">
      <c r="A265" s="62" t="s">
        <v>276</v>
      </c>
      <c r="B265" s="26" t="s">
        <v>5</v>
      </c>
      <c r="C265" s="26" t="s">
        <v>27</v>
      </c>
      <c r="D265" s="26" t="s">
        <v>11</v>
      </c>
      <c r="E265" s="26" t="s">
        <v>191</v>
      </c>
      <c r="F265" s="26"/>
      <c r="G265" s="102">
        <f>G266</f>
        <v>50</v>
      </c>
      <c r="H265" s="102">
        <v>0</v>
      </c>
      <c r="I265" s="102">
        <v>0</v>
      </c>
    </row>
    <row r="266" spans="1:9" ht="23.25" customHeight="1" x14ac:dyDescent="0.3">
      <c r="A266" s="40" t="s">
        <v>351</v>
      </c>
      <c r="B266" s="26" t="s">
        <v>5</v>
      </c>
      <c r="C266" s="26" t="s">
        <v>27</v>
      </c>
      <c r="D266" s="26" t="s">
        <v>11</v>
      </c>
      <c r="E266" s="26" t="s">
        <v>355</v>
      </c>
      <c r="F266" s="26"/>
      <c r="G266" s="102">
        <f>G267</f>
        <v>50</v>
      </c>
      <c r="H266" s="102">
        <v>0</v>
      </c>
      <c r="I266" s="102">
        <v>0</v>
      </c>
    </row>
    <row r="267" spans="1:9" ht="16.8" x14ac:dyDescent="0.3">
      <c r="A267" s="35" t="s">
        <v>66</v>
      </c>
      <c r="B267" s="26" t="s">
        <v>5</v>
      </c>
      <c r="C267" s="26" t="s">
        <v>27</v>
      </c>
      <c r="D267" s="26" t="s">
        <v>11</v>
      </c>
      <c r="E267" s="26" t="s">
        <v>355</v>
      </c>
      <c r="F267" s="26" t="s">
        <v>67</v>
      </c>
      <c r="G267" s="102">
        <v>50</v>
      </c>
      <c r="H267" s="102">
        <v>0</v>
      </c>
      <c r="I267" s="102">
        <v>0</v>
      </c>
    </row>
    <row r="268" spans="1:9" ht="16.8" x14ac:dyDescent="0.3">
      <c r="A268" s="35"/>
      <c r="B268" s="26"/>
      <c r="C268" s="26"/>
      <c r="D268" s="26"/>
      <c r="E268" s="26"/>
      <c r="F268" s="26"/>
      <c r="G268" s="102"/>
      <c r="H268" s="102"/>
      <c r="I268" s="102"/>
    </row>
    <row r="269" spans="1:9" ht="16.8" x14ac:dyDescent="0.3">
      <c r="A269" s="71" t="s">
        <v>34</v>
      </c>
      <c r="B269" s="54">
        <v>700</v>
      </c>
      <c r="C269" s="43" t="s">
        <v>27</v>
      </c>
      <c r="D269" s="43" t="s">
        <v>12</v>
      </c>
      <c r="E269" s="82"/>
      <c r="F269" s="54"/>
      <c r="G269" s="98">
        <f>G270+G274</f>
        <v>14500.6</v>
      </c>
      <c r="H269" s="98">
        <f>H270+H274</f>
        <v>14500.6</v>
      </c>
      <c r="I269" s="98">
        <f>I270+I274</f>
        <v>14500.6</v>
      </c>
    </row>
    <row r="270" spans="1:9" ht="27" x14ac:dyDescent="0.3">
      <c r="A270" s="62" t="s">
        <v>177</v>
      </c>
      <c r="B270" s="61">
        <v>700</v>
      </c>
      <c r="C270" s="26" t="s">
        <v>27</v>
      </c>
      <c r="D270" s="26" t="s">
        <v>12</v>
      </c>
      <c r="E270" s="26" t="s">
        <v>118</v>
      </c>
      <c r="F270" s="61"/>
      <c r="G270" s="99">
        <f>G272</f>
        <v>7704.1</v>
      </c>
      <c r="H270" s="99">
        <f>H272</f>
        <v>7704.1</v>
      </c>
      <c r="I270" s="99">
        <f>I272</f>
        <v>7704.1</v>
      </c>
    </row>
    <row r="271" spans="1:9" ht="40.200000000000003" x14ac:dyDescent="0.3">
      <c r="A271" s="40" t="s">
        <v>277</v>
      </c>
      <c r="B271" s="61">
        <v>700</v>
      </c>
      <c r="C271" s="26" t="s">
        <v>27</v>
      </c>
      <c r="D271" s="26" t="s">
        <v>12</v>
      </c>
      <c r="E271" s="26" t="s">
        <v>168</v>
      </c>
      <c r="F271" s="61"/>
      <c r="G271" s="99">
        <f>G270</f>
        <v>7704.1</v>
      </c>
      <c r="H271" s="99">
        <f>H270</f>
        <v>7704.1</v>
      </c>
      <c r="I271" s="99">
        <f>I270</f>
        <v>7704.1</v>
      </c>
    </row>
    <row r="272" spans="1:9" ht="44.25" customHeight="1" x14ac:dyDescent="0.3">
      <c r="A272" s="38" t="s">
        <v>155</v>
      </c>
      <c r="B272" s="61">
        <v>700</v>
      </c>
      <c r="C272" s="26" t="s">
        <v>27</v>
      </c>
      <c r="D272" s="26" t="s">
        <v>12</v>
      </c>
      <c r="E272" s="26" t="s">
        <v>253</v>
      </c>
      <c r="F272" s="61"/>
      <c r="G272" s="99">
        <f>G273</f>
        <v>7704.1</v>
      </c>
      <c r="H272" s="99">
        <f>H273</f>
        <v>7704.1</v>
      </c>
      <c r="I272" s="99">
        <f>I273</f>
        <v>7704.1</v>
      </c>
    </row>
    <row r="273" spans="1:9" ht="16.8" x14ac:dyDescent="0.3">
      <c r="A273" s="35" t="s">
        <v>102</v>
      </c>
      <c r="B273" s="61">
        <v>700</v>
      </c>
      <c r="C273" s="26" t="s">
        <v>27</v>
      </c>
      <c r="D273" s="26" t="s">
        <v>12</v>
      </c>
      <c r="E273" s="26" t="s">
        <v>253</v>
      </c>
      <c r="F273" s="61" t="s">
        <v>101</v>
      </c>
      <c r="G273" s="99">
        <v>7704.1</v>
      </c>
      <c r="H273" s="99">
        <v>7704.1</v>
      </c>
      <c r="I273" s="99">
        <v>7704.1</v>
      </c>
    </row>
    <row r="274" spans="1:9" ht="27" x14ac:dyDescent="0.3">
      <c r="A274" s="62" t="s">
        <v>189</v>
      </c>
      <c r="B274" s="61">
        <v>700</v>
      </c>
      <c r="C274" s="26" t="s">
        <v>27</v>
      </c>
      <c r="D274" s="26" t="s">
        <v>12</v>
      </c>
      <c r="E274" s="26" t="s">
        <v>127</v>
      </c>
      <c r="F274" s="61"/>
      <c r="G274" s="99">
        <f>G275</f>
        <v>6796.5</v>
      </c>
      <c r="H274" s="99">
        <f>H275</f>
        <v>6796.5</v>
      </c>
      <c r="I274" s="99">
        <f>I275</f>
        <v>6796.5</v>
      </c>
    </row>
    <row r="275" spans="1:9" ht="27" x14ac:dyDescent="0.3">
      <c r="A275" s="62" t="s">
        <v>276</v>
      </c>
      <c r="B275" s="61">
        <v>700</v>
      </c>
      <c r="C275" s="26" t="s">
        <v>27</v>
      </c>
      <c r="D275" s="26" t="s">
        <v>12</v>
      </c>
      <c r="E275" s="26" t="s">
        <v>191</v>
      </c>
      <c r="F275" s="61"/>
      <c r="G275" s="99">
        <f>G276+G278</f>
        <v>6796.5</v>
      </c>
      <c r="H275" s="99">
        <f>H276+H278</f>
        <v>6796.5</v>
      </c>
      <c r="I275" s="99">
        <f>I276+I278</f>
        <v>6796.5</v>
      </c>
    </row>
    <row r="276" spans="1:9" ht="39.6" x14ac:dyDescent="0.3">
      <c r="A276" s="38" t="s">
        <v>89</v>
      </c>
      <c r="B276" s="61">
        <v>700</v>
      </c>
      <c r="C276" s="26" t="s">
        <v>27</v>
      </c>
      <c r="D276" s="26" t="s">
        <v>12</v>
      </c>
      <c r="E276" s="26" t="s">
        <v>255</v>
      </c>
      <c r="F276" s="61"/>
      <c r="G276" s="99">
        <f>G277</f>
        <v>1108.0999999999999</v>
      </c>
      <c r="H276" s="99">
        <f>H277</f>
        <v>1108.0999999999999</v>
      </c>
      <c r="I276" s="99">
        <f>I277</f>
        <v>1108.0999999999999</v>
      </c>
    </row>
    <row r="277" spans="1:9" ht="16.8" x14ac:dyDescent="0.3">
      <c r="A277" s="65" t="s">
        <v>66</v>
      </c>
      <c r="B277" s="61">
        <v>700</v>
      </c>
      <c r="C277" s="26" t="s">
        <v>27</v>
      </c>
      <c r="D277" s="26" t="s">
        <v>12</v>
      </c>
      <c r="E277" s="26" t="s">
        <v>255</v>
      </c>
      <c r="F277" s="61" t="s">
        <v>67</v>
      </c>
      <c r="G277" s="99">
        <v>1108.0999999999999</v>
      </c>
      <c r="H277" s="99">
        <v>1108.0999999999999</v>
      </c>
      <c r="I277" s="99">
        <v>1108.0999999999999</v>
      </c>
    </row>
    <row r="278" spans="1:9" ht="26.4" x14ac:dyDescent="0.3">
      <c r="A278" s="65" t="s">
        <v>90</v>
      </c>
      <c r="B278" s="61">
        <v>700</v>
      </c>
      <c r="C278" s="26" t="s">
        <v>27</v>
      </c>
      <c r="D278" s="26" t="s">
        <v>12</v>
      </c>
      <c r="E278" s="26" t="s">
        <v>256</v>
      </c>
      <c r="F278" s="61"/>
      <c r="G278" s="99">
        <f>G279+G280</f>
        <v>5688.4</v>
      </c>
      <c r="H278" s="99">
        <f>H279+H280</f>
        <v>5688.4</v>
      </c>
      <c r="I278" s="99">
        <f>I279+I280</f>
        <v>5688.4</v>
      </c>
    </row>
    <row r="279" spans="1:9" ht="17.25" customHeight="1" x14ac:dyDescent="0.3">
      <c r="A279" s="65" t="s">
        <v>66</v>
      </c>
      <c r="B279" s="61">
        <v>700</v>
      </c>
      <c r="C279" s="26" t="s">
        <v>27</v>
      </c>
      <c r="D279" s="26" t="s">
        <v>12</v>
      </c>
      <c r="E279" s="26" t="s">
        <v>256</v>
      </c>
      <c r="F279" s="61" t="s">
        <v>67</v>
      </c>
      <c r="G279" s="99">
        <v>3536.6</v>
      </c>
      <c r="H279" s="99">
        <v>3536.6</v>
      </c>
      <c r="I279" s="99">
        <v>3536.6</v>
      </c>
    </row>
    <row r="280" spans="1:9" ht="17.25" customHeight="1" x14ac:dyDescent="0.3">
      <c r="A280" s="36" t="s">
        <v>81</v>
      </c>
      <c r="B280" s="61">
        <v>700</v>
      </c>
      <c r="C280" s="26" t="s">
        <v>27</v>
      </c>
      <c r="D280" s="26" t="s">
        <v>12</v>
      </c>
      <c r="E280" s="26" t="s">
        <v>256</v>
      </c>
      <c r="F280" s="61" t="s">
        <v>80</v>
      </c>
      <c r="G280" s="99">
        <f>1693+458.8</f>
        <v>2151.8000000000002</v>
      </c>
      <c r="H280" s="99">
        <f>1693+458.8</f>
        <v>2151.8000000000002</v>
      </c>
      <c r="I280" s="99">
        <f>1693+458.8</f>
        <v>2151.8000000000002</v>
      </c>
    </row>
    <row r="281" spans="1:9" ht="16.8" x14ac:dyDescent="0.3">
      <c r="A281" s="78" t="s">
        <v>29</v>
      </c>
      <c r="B281" s="43" t="s">
        <v>5</v>
      </c>
      <c r="C281" s="43" t="s">
        <v>27</v>
      </c>
      <c r="D281" s="43" t="s">
        <v>23</v>
      </c>
      <c r="E281" s="43"/>
      <c r="F281" s="43"/>
      <c r="G281" s="97">
        <f t="shared" ref="G281:I284" si="25">G282</f>
        <v>25</v>
      </c>
      <c r="H281" s="97">
        <f t="shared" si="25"/>
        <v>40</v>
      </c>
      <c r="I281" s="97">
        <f t="shared" si="25"/>
        <v>40</v>
      </c>
    </row>
    <row r="282" spans="1:9" ht="27" x14ac:dyDescent="0.3">
      <c r="A282" s="62" t="s">
        <v>176</v>
      </c>
      <c r="B282" s="26" t="s">
        <v>5</v>
      </c>
      <c r="C282" s="26" t="s">
        <v>27</v>
      </c>
      <c r="D282" s="26" t="s">
        <v>23</v>
      </c>
      <c r="E282" s="26" t="s">
        <v>146</v>
      </c>
      <c r="F282" s="26"/>
      <c r="G282" s="102">
        <f t="shared" si="25"/>
        <v>25</v>
      </c>
      <c r="H282" s="102">
        <f t="shared" si="25"/>
        <v>40</v>
      </c>
      <c r="I282" s="102">
        <f t="shared" si="25"/>
        <v>40</v>
      </c>
    </row>
    <row r="283" spans="1:9" ht="26.4" x14ac:dyDescent="0.3">
      <c r="A283" s="65" t="s">
        <v>150</v>
      </c>
      <c r="B283" s="26" t="s">
        <v>5</v>
      </c>
      <c r="C283" s="26" t="s">
        <v>27</v>
      </c>
      <c r="D283" s="26" t="s">
        <v>23</v>
      </c>
      <c r="E283" s="26" t="s">
        <v>149</v>
      </c>
      <c r="F283" s="26"/>
      <c r="G283" s="102">
        <f>G284</f>
        <v>25</v>
      </c>
      <c r="H283" s="102">
        <f>H284</f>
        <v>40</v>
      </c>
      <c r="I283" s="102">
        <f>I284</f>
        <v>40</v>
      </c>
    </row>
    <row r="284" spans="1:9" ht="28.5" customHeight="1" x14ac:dyDescent="0.3">
      <c r="A284" s="65" t="s">
        <v>151</v>
      </c>
      <c r="B284" s="26" t="s">
        <v>5</v>
      </c>
      <c r="C284" s="26" t="s">
        <v>27</v>
      </c>
      <c r="D284" s="26" t="s">
        <v>23</v>
      </c>
      <c r="E284" s="26" t="s">
        <v>257</v>
      </c>
      <c r="F284" s="26"/>
      <c r="G284" s="102">
        <f t="shared" si="25"/>
        <v>25</v>
      </c>
      <c r="H284" s="102">
        <f t="shared" si="25"/>
        <v>40</v>
      </c>
      <c r="I284" s="102">
        <f t="shared" si="25"/>
        <v>40</v>
      </c>
    </row>
    <row r="285" spans="1:9" ht="26.4" x14ac:dyDescent="0.3">
      <c r="A285" s="65" t="s">
        <v>54</v>
      </c>
      <c r="B285" s="26" t="s">
        <v>5</v>
      </c>
      <c r="C285" s="26" t="s">
        <v>27</v>
      </c>
      <c r="D285" s="26" t="s">
        <v>23</v>
      </c>
      <c r="E285" s="26" t="s">
        <v>257</v>
      </c>
      <c r="F285" s="26" t="s">
        <v>53</v>
      </c>
      <c r="G285" s="102">
        <v>25</v>
      </c>
      <c r="H285" s="102">
        <v>40</v>
      </c>
      <c r="I285" s="102">
        <v>40</v>
      </c>
    </row>
    <row r="286" spans="1:9" ht="16.8" x14ac:dyDescent="0.3">
      <c r="A286" s="65"/>
      <c r="B286" s="26"/>
      <c r="C286" s="26"/>
      <c r="D286" s="26"/>
      <c r="E286" s="26"/>
      <c r="F286" s="26"/>
      <c r="G286" s="102"/>
      <c r="H286" s="102"/>
      <c r="I286" s="102"/>
    </row>
    <row r="287" spans="1:9" ht="16.8" x14ac:dyDescent="0.3">
      <c r="A287" s="72" t="s">
        <v>40</v>
      </c>
      <c r="B287" s="43" t="s">
        <v>5</v>
      </c>
      <c r="C287" s="84" t="s">
        <v>13</v>
      </c>
      <c r="D287" s="28"/>
      <c r="E287" s="28"/>
      <c r="F287" s="43"/>
      <c r="G287" s="97">
        <f t="shared" ref="G287:I289" si="26">G288</f>
        <v>642.6</v>
      </c>
      <c r="H287" s="97">
        <f t="shared" si="26"/>
        <v>645.5</v>
      </c>
      <c r="I287" s="97">
        <f t="shared" si="26"/>
        <v>645.5</v>
      </c>
    </row>
    <row r="288" spans="1:9" ht="16.8" x14ac:dyDescent="0.3">
      <c r="A288" s="85" t="s">
        <v>41</v>
      </c>
      <c r="B288" s="26" t="s">
        <v>5</v>
      </c>
      <c r="C288" s="27" t="s">
        <v>13</v>
      </c>
      <c r="D288" s="28" t="s">
        <v>7</v>
      </c>
      <c r="E288" s="28"/>
      <c r="F288" s="26"/>
      <c r="G288" s="102">
        <f t="shared" si="26"/>
        <v>642.6</v>
      </c>
      <c r="H288" s="102">
        <f t="shared" si="26"/>
        <v>645.5</v>
      </c>
      <c r="I288" s="102">
        <f t="shared" si="26"/>
        <v>645.5</v>
      </c>
    </row>
    <row r="289" spans="1:9" ht="27" x14ac:dyDescent="0.3">
      <c r="A289" s="62" t="s">
        <v>189</v>
      </c>
      <c r="B289" s="26" t="s">
        <v>5</v>
      </c>
      <c r="C289" s="27" t="s">
        <v>13</v>
      </c>
      <c r="D289" s="28" t="s">
        <v>7</v>
      </c>
      <c r="E289" s="28" t="s">
        <v>127</v>
      </c>
      <c r="F289" s="26"/>
      <c r="G289" s="102">
        <f t="shared" si="26"/>
        <v>642.6</v>
      </c>
      <c r="H289" s="102">
        <f t="shared" si="26"/>
        <v>645.5</v>
      </c>
      <c r="I289" s="102">
        <f t="shared" si="26"/>
        <v>645.5</v>
      </c>
    </row>
    <row r="290" spans="1:9" ht="28.5" customHeight="1" x14ac:dyDescent="0.3">
      <c r="A290" s="30" t="s">
        <v>91</v>
      </c>
      <c r="B290" s="26" t="s">
        <v>5</v>
      </c>
      <c r="C290" s="27" t="s">
        <v>13</v>
      </c>
      <c r="D290" s="28" t="s">
        <v>7</v>
      </c>
      <c r="E290" s="28" t="s">
        <v>190</v>
      </c>
      <c r="F290" s="26"/>
      <c r="G290" s="102">
        <f>G291+G293</f>
        <v>642.6</v>
      </c>
      <c r="H290" s="102">
        <f>H291+H293</f>
        <v>645.5</v>
      </c>
      <c r="I290" s="102">
        <f>I291+I293</f>
        <v>645.5</v>
      </c>
    </row>
    <row r="291" spans="1:9" ht="16.8" x14ac:dyDescent="0.3">
      <c r="A291" s="31" t="s">
        <v>84</v>
      </c>
      <c r="B291" s="26" t="s">
        <v>5</v>
      </c>
      <c r="C291" s="27" t="s">
        <v>13</v>
      </c>
      <c r="D291" s="28" t="s">
        <v>7</v>
      </c>
      <c r="E291" s="28" t="s">
        <v>258</v>
      </c>
      <c r="F291" s="26"/>
      <c r="G291" s="102">
        <f>G292</f>
        <v>603.5</v>
      </c>
      <c r="H291" s="102">
        <f>H292</f>
        <v>603.5</v>
      </c>
      <c r="I291" s="102">
        <f>I292</f>
        <v>603.5</v>
      </c>
    </row>
    <row r="292" spans="1:9" ht="16.8" x14ac:dyDescent="0.3">
      <c r="A292" s="35" t="s">
        <v>78</v>
      </c>
      <c r="B292" s="26" t="s">
        <v>5</v>
      </c>
      <c r="C292" s="27" t="s">
        <v>13</v>
      </c>
      <c r="D292" s="28" t="s">
        <v>7</v>
      </c>
      <c r="E292" s="28" t="s">
        <v>258</v>
      </c>
      <c r="F292" s="26" t="s">
        <v>76</v>
      </c>
      <c r="G292" s="102">
        <v>603.5</v>
      </c>
      <c r="H292" s="102">
        <v>603.5</v>
      </c>
      <c r="I292" s="102">
        <v>603.5</v>
      </c>
    </row>
    <row r="293" spans="1:9" ht="52.8" x14ac:dyDescent="0.3">
      <c r="A293" s="30" t="s">
        <v>283</v>
      </c>
      <c r="B293" s="26" t="s">
        <v>5</v>
      </c>
      <c r="C293" s="27" t="s">
        <v>13</v>
      </c>
      <c r="D293" s="28" t="s">
        <v>7</v>
      </c>
      <c r="E293" s="28" t="s">
        <v>259</v>
      </c>
      <c r="F293" s="26"/>
      <c r="G293" s="102">
        <f>G294</f>
        <v>39.1</v>
      </c>
      <c r="H293" s="102">
        <f>H294</f>
        <v>42</v>
      </c>
      <c r="I293" s="102">
        <f>I294</f>
        <v>42</v>
      </c>
    </row>
    <row r="294" spans="1:9" ht="26.4" x14ac:dyDescent="0.3">
      <c r="A294" s="65" t="s">
        <v>54</v>
      </c>
      <c r="B294" s="26" t="s">
        <v>5</v>
      </c>
      <c r="C294" s="27" t="s">
        <v>13</v>
      </c>
      <c r="D294" s="28" t="s">
        <v>7</v>
      </c>
      <c r="E294" s="28" t="s">
        <v>259</v>
      </c>
      <c r="F294" s="26" t="s">
        <v>53</v>
      </c>
      <c r="G294" s="102">
        <v>39.1</v>
      </c>
      <c r="H294" s="102">
        <v>42</v>
      </c>
      <c r="I294" s="102">
        <v>42</v>
      </c>
    </row>
    <row r="295" spans="1:9" ht="16.8" x14ac:dyDescent="0.3">
      <c r="A295" s="65"/>
      <c r="B295" s="26"/>
      <c r="C295" s="27"/>
      <c r="D295" s="28"/>
      <c r="E295" s="26"/>
      <c r="F295" s="26"/>
      <c r="G295" s="102"/>
      <c r="H295" s="102"/>
      <c r="I295" s="102"/>
    </row>
    <row r="296" spans="1:9" ht="21" customHeight="1" x14ac:dyDescent="0.3">
      <c r="A296" s="41" t="s">
        <v>62</v>
      </c>
      <c r="B296" s="54">
        <v>705</v>
      </c>
      <c r="C296" s="43"/>
      <c r="D296" s="43"/>
      <c r="E296" s="82"/>
      <c r="F296" s="54"/>
      <c r="G296" s="98">
        <f>G297+G305</f>
        <v>2008.2999999999997</v>
      </c>
      <c r="H296" s="98">
        <f>H297+H305</f>
        <v>1304.5999999999999</v>
      </c>
      <c r="I296" s="98">
        <f>I297+I305</f>
        <v>1304.5999999999999</v>
      </c>
    </row>
    <row r="297" spans="1:9" ht="16.8" x14ac:dyDescent="0.3">
      <c r="A297" s="44" t="s">
        <v>6</v>
      </c>
      <c r="B297" s="54">
        <v>705</v>
      </c>
      <c r="C297" s="43" t="s">
        <v>7</v>
      </c>
      <c r="D297" s="43"/>
      <c r="E297" s="82"/>
      <c r="F297" s="54"/>
      <c r="G297" s="98">
        <f>G298</f>
        <v>1986.2999999999997</v>
      </c>
      <c r="H297" s="98">
        <f>H298</f>
        <v>1282.5999999999999</v>
      </c>
      <c r="I297" s="98">
        <f>I298</f>
        <v>1282.5999999999999</v>
      </c>
    </row>
    <row r="298" spans="1:9" ht="27" x14ac:dyDescent="0.3">
      <c r="A298" s="41" t="s">
        <v>63</v>
      </c>
      <c r="B298" s="54">
        <v>705</v>
      </c>
      <c r="C298" s="43" t="s">
        <v>7</v>
      </c>
      <c r="D298" s="43" t="s">
        <v>23</v>
      </c>
      <c r="E298" s="82"/>
      <c r="F298" s="54"/>
      <c r="G298" s="98">
        <f>G299+G302</f>
        <v>1986.2999999999997</v>
      </c>
      <c r="H298" s="98">
        <f>H299+H302</f>
        <v>1282.5999999999999</v>
      </c>
      <c r="I298" s="98">
        <f>I299+I302</f>
        <v>1282.5999999999999</v>
      </c>
    </row>
    <row r="299" spans="1:9" ht="29.25" customHeight="1" x14ac:dyDescent="0.3">
      <c r="A299" s="40" t="s">
        <v>323</v>
      </c>
      <c r="B299" s="61">
        <v>705</v>
      </c>
      <c r="C299" s="26" t="s">
        <v>7</v>
      </c>
      <c r="D299" s="26" t="s">
        <v>23</v>
      </c>
      <c r="E299" s="46" t="s">
        <v>123</v>
      </c>
      <c r="F299" s="61"/>
      <c r="G299" s="99">
        <f>G300+G301</f>
        <v>1296.3999999999999</v>
      </c>
      <c r="H299" s="99">
        <f>H300+H301</f>
        <v>1282.5999999999999</v>
      </c>
      <c r="I299" s="99">
        <f>I300+I301</f>
        <v>1282.5999999999999</v>
      </c>
    </row>
    <row r="300" spans="1:9" ht="21.75" customHeight="1" x14ac:dyDescent="0.3">
      <c r="A300" s="65" t="s">
        <v>52</v>
      </c>
      <c r="B300" s="61">
        <v>705</v>
      </c>
      <c r="C300" s="26" t="s">
        <v>7</v>
      </c>
      <c r="D300" s="26" t="s">
        <v>23</v>
      </c>
      <c r="E300" s="46" t="s">
        <v>123</v>
      </c>
      <c r="F300" s="61" t="s">
        <v>51</v>
      </c>
      <c r="G300" s="99">
        <v>1242.0999999999999</v>
      </c>
      <c r="H300" s="99">
        <v>1242.0999999999999</v>
      </c>
      <c r="I300" s="99">
        <v>1242.0999999999999</v>
      </c>
    </row>
    <row r="301" spans="1:9" ht="25.5" customHeight="1" x14ac:dyDescent="0.3">
      <c r="A301" s="36" t="s">
        <v>54</v>
      </c>
      <c r="B301" s="61">
        <v>705</v>
      </c>
      <c r="C301" s="26" t="s">
        <v>7</v>
      </c>
      <c r="D301" s="26" t="s">
        <v>23</v>
      </c>
      <c r="E301" s="46" t="s">
        <v>123</v>
      </c>
      <c r="F301" s="61" t="s">
        <v>53</v>
      </c>
      <c r="G301" s="99">
        <f>76.3-22</f>
        <v>54.3</v>
      </c>
      <c r="H301" s="99">
        <v>40.5</v>
      </c>
      <c r="I301" s="99">
        <v>40.5</v>
      </c>
    </row>
    <row r="302" spans="1:9" ht="27" x14ac:dyDescent="0.3">
      <c r="A302" s="40" t="s">
        <v>64</v>
      </c>
      <c r="B302" s="61">
        <v>705</v>
      </c>
      <c r="C302" s="26" t="s">
        <v>7</v>
      </c>
      <c r="D302" s="26" t="s">
        <v>23</v>
      </c>
      <c r="E302" s="46" t="s">
        <v>124</v>
      </c>
      <c r="F302" s="61"/>
      <c r="G302" s="99">
        <f>G303+G304</f>
        <v>689.9</v>
      </c>
      <c r="H302" s="99">
        <f>H303+H304</f>
        <v>0</v>
      </c>
      <c r="I302" s="99">
        <f>I303+I304</f>
        <v>0</v>
      </c>
    </row>
    <row r="303" spans="1:9" ht="16.5" customHeight="1" x14ac:dyDescent="0.3">
      <c r="A303" s="65" t="s">
        <v>52</v>
      </c>
      <c r="B303" s="61">
        <v>705</v>
      </c>
      <c r="C303" s="26" t="s">
        <v>7</v>
      </c>
      <c r="D303" s="26" t="s">
        <v>23</v>
      </c>
      <c r="E303" s="46" t="s">
        <v>124</v>
      </c>
      <c r="F303" s="61" t="s">
        <v>51</v>
      </c>
      <c r="G303" s="99">
        <v>670.8</v>
      </c>
      <c r="H303" s="99">
        <v>0</v>
      </c>
      <c r="I303" s="99">
        <v>0</v>
      </c>
    </row>
    <row r="304" spans="1:9" ht="25.5" customHeight="1" x14ac:dyDescent="0.3">
      <c r="A304" s="36" t="s">
        <v>54</v>
      </c>
      <c r="B304" s="61">
        <v>705</v>
      </c>
      <c r="C304" s="26" t="s">
        <v>7</v>
      </c>
      <c r="D304" s="26" t="s">
        <v>23</v>
      </c>
      <c r="E304" s="46" t="s">
        <v>124</v>
      </c>
      <c r="F304" s="61" t="s">
        <v>53</v>
      </c>
      <c r="G304" s="99">
        <v>19.100000000000001</v>
      </c>
      <c r="H304" s="99">
        <v>0</v>
      </c>
      <c r="I304" s="99">
        <v>0</v>
      </c>
    </row>
    <row r="305" spans="1:35" ht="16.5" customHeight="1" x14ac:dyDescent="0.3">
      <c r="A305" s="44" t="s">
        <v>24</v>
      </c>
      <c r="B305" s="54">
        <v>705</v>
      </c>
      <c r="C305" s="43" t="s">
        <v>17</v>
      </c>
      <c r="D305" s="43"/>
      <c r="E305" s="82"/>
      <c r="F305" s="54"/>
      <c r="G305" s="98">
        <f t="shared" ref="G305:I307" si="27">G306</f>
        <v>22</v>
      </c>
      <c r="H305" s="98">
        <f t="shared" si="27"/>
        <v>22</v>
      </c>
      <c r="I305" s="98">
        <f t="shared" si="27"/>
        <v>22</v>
      </c>
    </row>
    <row r="306" spans="1:35" ht="18.75" customHeight="1" x14ac:dyDescent="0.3">
      <c r="A306" s="115" t="s">
        <v>325</v>
      </c>
      <c r="B306" s="54">
        <v>705</v>
      </c>
      <c r="C306" s="43" t="s">
        <v>17</v>
      </c>
      <c r="D306" s="43" t="s">
        <v>22</v>
      </c>
      <c r="E306" s="82"/>
      <c r="F306" s="54"/>
      <c r="G306" s="98">
        <f t="shared" si="27"/>
        <v>22</v>
      </c>
      <c r="H306" s="98">
        <f t="shared" si="27"/>
        <v>22</v>
      </c>
      <c r="I306" s="98">
        <f t="shared" si="27"/>
        <v>22</v>
      </c>
    </row>
    <row r="307" spans="1:35" ht="30" customHeight="1" x14ac:dyDescent="0.3">
      <c r="A307" s="40" t="s">
        <v>323</v>
      </c>
      <c r="B307" s="39" t="s">
        <v>324</v>
      </c>
      <c r="C307" s="26" t="s">
        <v>17</v>
      </c>
      <c r="D307" s="26" t="s">
        <v>22</v>
      </c>
      <c r="E307" s="46" t="s">
        <v>123</v>
      </c>
      <c r="F307" s="39"/>
      <c r="G307" s="99">
        <f t="shared" si="27"/>
        <v>22</v>
      </c>
      <c r="H307" s="99">
        <f t="shared" si="27"/>
        <v>22</v>
      </c>
      <c r="I307" s="99">
        <f t="shared" si="27"/>
        <v>22</v>
      </c>
    </row>
    <row r="308" spans="1:35" ht="30" customHeight="1" x14ac:dyDescent="0.3">
      <c r="A308" s="36" t="s">
        <v>54</v>
      </c>
      <c r="B308" s="39" t="s">
        <v>324</v>
      </c>
      <c r="C308" s="26" t="s">
        <v>17</v>
      </c>
      <c r="D308" s="26" t="s">
        <v>22</v>
      </c>
      <c r="E308" s="46" t="s">
        <v>123</v>
      </c>
      <c r="F308" s="39" t="s">
        <v>53</v>
      </c>
      <c r="G308" s="99">
        <v>22</v>
      </c>
      <c r="H308" s="99">
        <v>22</v>
      </c>
      <c r="I308" s="99">
        <v>22</v>
      </c>
    </row>
    <row r="309" spans="1:35" ht="18.75" customHeight="1" x14ac:dyDescent="0.3">
      <c r="A309" s="36"/>
      <c r="B309" s="61"/>
      <c r="C309" s="26"/>
      <c r="D309" s="26"/>
      <c r="E309" s="46"/>
      <c r="F309" s="61"/>
      <c r="G309" s="99"/>
      <c r="H309" s="99"/>
      <c r="I309" s="99"/>
    </row>
    <row r="310" spans="1:35" s="5" customFormat="1" ht="14.4" customHeight="1" x14ac:dyDescent="0.3">
      <c r="A310" s="44" t="s">
        <v>35</v>
      </c>
      <c r="B310" s="26"/>
      <c r="C310" s="26"/>
      <c r="D310" s="26"/>
      <c r="E310" s="26"/>
      <c r="F310" s="26"/>
      <c r="G310" s="102"/>
      <c r="H310" s="102"/>
      <c r="I310" s="102"/>
      <c r="J310" s="11"/>
      <c r="K310" s="11"/>
      <c r="L310" s="11"/>
      <c r="M310" s="11"/>
      <c r="N310" s="11"/>
      <c r="O310" s="11"/>
      <c r="P310" s="1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5" customFormat="1" ht="14.4" customHeight="1" x14ac:dyDescent="0.3">
      <c r="A311" s="44" t="s">
        <v>31</v>
      </c>
      <c r="B311" s="43" t="s">
        <v>36</v>
      </c>
      <c r="C311" s="26"/>
      <c r="D311" s="26"/>
      <c r="E311" s="26"/>
      <c r="F311" s="43"/>
      <c r="G311" s="97">
        <f>G312+G334+G341+G347</f>
        <v>19392.5</v>
      </c>
      <c r="H311" s="97">
        <f>H312+H334+H341+H347</f>
        <v>22223.4</v>
      </c>
      <c r="I311" s="97">
        <f>I312+I334+I341+I347</f>
        <v>25456.5</v>
      </c>
      <c r="J311" s="11"/>
      <c r="K311" s="11"/>
      <c r="L311" s="11"/>
      <c r="M311" s="11"/>
      <c r="N311" s="11"/>
      <c r="O311" s="11"/>
      <c r="P311" s="1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5" customFormat="1" ht="14.4" customHeight="1" x14ac:dyDescent="0.3">
      <c r="A312" s="74" t="s">
        <v>6</v>
      </c>
      <c r="B312" s="43" t="s">
        <v>36</v>
      </c>
      <c r="C312" s="43" t="s">
        <v>7</v>
      </c>
      <c r="D312" s="26"/>
      <c r="E312" s="26"/>
      <c r="F312" s="43"/>
      <c r="G312" s="97">
        <f>G313+G324</f>
        <v>6156.1999999999989</v>
      </c>
      <c r="H312" s="97">
        <f>H313+H324</f>
        <v>9915.1999999999989</v>
      </c>
      <c r="I312" s="97">
        <f>I313+I324</f>
        <v>13738.3</v>
      </c>
      <c r="J312" s="11"/>
      <c r="K312" s="11"/>
      <c r="L312" s="11"/>
      <c r="M312" s="11"/>
      <c r="N312" s="11"/>
      <c r="O312" s="11"/>
      <c r="P312" s="1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5" customFormat="1" ht="28.5" customHeight="1" x14ac:dyDescent="0.3">
      <c r="A313" s="41" t="s">
        <v>63</v>
      </c>
      <c r="B313" s="43" t="s">
        <v>36</v>
      </c>
      <c r="C313" s="43" t="s">
        <v>7</v>
      </c>
      <c r="D313" s="43" t="s">
        <v>23</v>
      </c>
      <c r="E313" s="26"/>
      <c r="F313" s="43"/>
      <c r="G313" s="97">
        <f>G314</f>
        <v>5959.2999999999993</v>
      </c>
      <c r="H313" s="97">
        <f>H314</f>
        <v>5977.2999999999993</v>
      </c>
      <c r="I313" s="97">
        <f>I314</f>
        <v>6000.4</v>
      </c>
      <c r="J313" s="11"/>
      <c r="K313" s="11"/>
      <c r="L313" s="11"/>
      <c r="M313" s="11"/>
      <c r="N313" s="11"/>
      <c r="O313" s="11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29.25" customHeight="1" x14ac:dyDescent="0.3">
      <c r="A314" s="38" t="s">
        <v>174</v>
      </c>
      <c r="B314" s="26" t="s">
        <v>36</v>
      </c>
      <c r="C314" s="26" t="s">
        <v>7</v>
      </c>
      <c r="D314" s="26" t="s">
        <v>23</v>
      </c>
      <c r="E314" s="26" t="s">
        <v>120</v>
      </c>
      <c r="F314" s="26"/>
      <c r="G314" s="102">
        <f>G315+G321</f>
        <v>5959.2999999999993</v>
      </c>
      <c r="H314" s="102">
        <f>H315+H321</f>
        <v>5977.2999999999993</v>
      </c>
      <c r="I314" s="102">
        <f>I315+I321</f>
        <v>6000.4</v>
      </c>
      <c r="J314" s="11"/>
      <c r="K314" s="11"/>
      <c r="L314" s="11"/>
      <c r="M314" s="11"/>
      <c r="N314" s="11"/>
      <c r="O314" s="11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26.4" x14ac:dyDescent="0.3">
      <c r="A315" s="65" t="s">
        <v>100</v>
      </c>
      <c r="B315" s="39" t="s">
        <v>36</v>
      </c>
      <c r="C315" s="26" t="s">
        <v>7</v>
      </c>
      <c r="D315" s="26" t="s">
        <v>23</v>
      </c>
      <c r="E315" s="26" t="s">
        <v>119</v>
      </c>
      <c r="F315" s="39"/>
      <c r="G315" s="99">
        <f>G316+G319</f>
        <v>5778.2999999999993</v>
      </c>
      <c r="H315" s="99">
        <f>H316+H319</f>
        <v>5778.2999999999993</v>
      </c>
      <c r="I315" s="99">
        <f>I316+I319</f>
        <v>5781.5</v>
      </c>
      <c r="J315" s="11"/>
      <c r="K315" s="11"/>
      <c r="L315" s="11"/>
      <c r="M315" s="11"/>
      <c r="N315" s="11"/>
      <c r="O315" s="11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14.4" customHeight="1" x14ac:dyDescent="0.3">
      <c r="A316" s="64" t="s">
        <v>55</v>
      </c>
      <c r="B316" s="39" t="s">
        <v>36</v>
      </c>
      <c r="C316" s="26" t="s">
        <v>7</v>
      </c>
      <c r="D316" s="26" t="s">
        <v>23</v>
      </c>
      <c r="E316" s="26" t="s">
        <v>260</v>
      </c>
      <c r="F316" s="39"/>
      <c r="G316" s="99">
        <f>G317+G318</f>
        <v>5766.0999999999995</v>
      </c>
      <c r="H316" s="99">
        <f>H317+H318</f>
        <v>5766.0999999999995</v>
      </c>
      <c r="I316" s="99">
        <f>I317+I318</f>
        <v>5769.3</v>
      </c>
      <c r="J316" s="11"/>
      <c r="K316" s="11"/>
      <c r="L316" s="11"/>
      <c r="M316" s="11"/>
      <c r="N316" s="11"/>
      <c r="O316" s="11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15" customHeight="1" x14ac:dyDescent="0.3">
      <c r="A317" s="65" t="s">
        <v>52</v>
      </c>
      <c r="B317" s="39" t="s">
        <v>36</v>
      </c>
      <c r="C317" s="26" t="s">
        <v>7</v>
      </c>
      <c r="D317" s="26" t="s">
        <v>23</v>
      </c>
      <c r="E317" s="26" t="s">
        <v>260</v>
      </c>
      <c r="F317" s="39" t="s">
        <v>51</v>
      </c>
      <c r="G317" s="99">
        <v>5645.7</v>
      </c>
      <c r="H317" s="99">
        <v>5645.7</v>
      </c>
      <c r="I317" s="99">
        <v>5645.7</v>
      </c>
      <c r="J317" s="11"/>
      <c r="K317" s="11"/>
      <c r="L317" s="11"/>
      <c r="M317" s="11"/>
      <c r="N317" s="11"/>
      <c r="O317" s="11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28.5" customHeight="1" x14ac:dyDescent="0.3">
      <c r="A318" s="36" t="s">
        <v>54</v>
      </c>
      <c r="B318" s="39" t="s">
        <v>36</v>
      </c>
      <c r="C318" s="26" t="s">
        <v>7</v>
      </c>
      <c r="D318" s="26" t="s">
        <v>23</v>
      </c>
      <c r="E318" s="26" t="s">
        <v>260</v>
      </c>
      <c r="F318" s="39" t="s">
        <v>53</v>
      </c>
      <c r="G318" s="99">
        <v>120.4</v>
      </c>
      <c r="H318" s="99">
        <v>120.4</v>
      </c>
      <c r="I318" s="99">
        <v>123.6</v>
      </c>
      <c r="J318" s="11"/>
      <c r="K318" s="11"/>
      <c r="L318" s="11"/>
      <c r="M318" s="11"/>
      <c r="N318" s="11"/>
      <c r="O318" s="11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26.25" customHeight="1" x14ac:dyDescent="0.3">
      <c r="A319" s="86" t="s">
        <v>103</v>
      </c>
      <c r="B319" s="39" t="s">
        <v>36</v>
      </c>
      <c r="C319" s="26" t="s">
        <v>7</v>
      </c>
      <c r="D319" s="26" t="s">
        <v>23</v>
      </c>
      <c r="E319" s="26" t="s">
        <v>261</v>
      </c>
      <c r="F319" s="39"/>
      <c r="G319" s="99">
        <f>G320</f>
        <v>12.2</v>
      </c>
      <c r="H319" s="99">
        <f>H320</f>
        <v>12.2</v>
      </c>
      <c r="I319" s="99">
        <f>I320</f>
        <v>12.2</v>
      </c>
      <c r="J319" s="11"/>
      <c r="K319" s="11"/>
      <c r="L319" s="11"/>
      <c r="M319" s="11"/>
      <c r="N319" s="11"/>
      <c r="O319" s="11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21.75" customHeight="1" x14ac:dyDescent="0.3">
      <c r="A320" s="65" t="s">
        <v>52</v>
      </c>
      <c r="B320" s="39" t="s">
        <v>36</v>
      </c>
      <c r="C320" s="26" t="s">
        <v>7</v>
      </c>
      <c r="D320" s="26" t="s">
        <v>23</v>
      </c>
      <c r="E320" s="26" t="s">
        <v>261</v>
      </c>
      <c r="F320" s="39" t="s">
        <v>51</v>
      </c>
      <c r="G320" s="99">
        <v>12.2</v>
      </c>
      <c r="H320" s="99">
        <v>12.2</v>
      </c>
      <c r="I320" s="99">
        <v>12.2</v>
      </c>
      <c r="J320" s="11"/>
      <c r="K320" s="11"/>
      <c r="L320" s="11"/>
      <c r="M320" s="11"/>
      <c r="N320" s="11"/>
      <c r="O320" s="11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24.75" customHeight="1" x14ac:dyDescent="0.3">
      <c r="A321" s="81" t="s">
        <v>143</v>
      </c>
      <c r="B321" s="26" t="s">
        <v>36</v>
      </c>
      <c r="C321" s="26" t="s">
        <v>7</v>
      </c>
      <c r="D321" s="26" t="s">
        <v>23</v>
      </c>
      <c r="E321" s="26" t="s">
        <v>122</v>
      </c>
      <c r="F321" s="26"/>
      <c r="G321" s="102">
        <f t="shared" ref="G321:I322" si="28">G322</f>
        <v>181</v>
      </c>
      <c r="H321" s="102">
        <f t="shared" si="28"/>
        <v>199</v>
      </c>
      <c r="I321" s="102">
        <f t="shared" si="28"/>
        <v>218.9</v>
      </c>
      <c r="J321" s="11"/>
      <c r="K321" s="11"/>
      <c r="L321" s="11"/>
      <c r="M321" s="11"/>
      <c r="N321" s="11"/>
      <c r="O321" s="11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48.75" customHeight="1" x14ac:dyDescent="0.3">
      <c r="A322" s="81" t="s">
        <v>175</v>
      </c>
      <c r="B322" s="26" t="s">
        <v>36</v>
      </c>
      <c r="C322" s="26" t="s">
        <v>7</v>
      </c>
      <c r="D322" s="26" t="s">
        <v>23</v>
      </c>
      <c r="E322" s="58" t="s">
        <v>262</v>
      </c>
      <c r="F322" s="26"/>
      <c r="G322" s="102">
        <f t="shared" si="28"/>
        <v>181</v>
      </c>
      <c r="H322" s="102">
        <f t="shared" si="28"/>
        <v>199</v>
      </c>
      <c r="I322" s="102">
        <f t="shared" si="28"/>
        <v>218.9</v>
      </c>
      <c r="J322" s="11"/>
      <c r="K322" s="11"/>
      <c r="L322" s="11"/>
      <c r="M322" s="11"/>
      <c r="N322" s="11"/>
      <c r="O322" s="11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38.25" customHeight="1" x14ac:dyDescent="0.3">
      <c r="A323" s="36" t="s">
        <v>54</v>
      </c>
      <c r="B323" s="26" t="s">
        <v>36</v>
      </c>
      <c r="C323" s="26" t="s">
        <v>7</v>
      </c>
      <c r="D323" s="26" t="s">
        <v>23</v>
      </c>
      <c r="E323" s="58" t="s">
        <v>262</v>
      </c>
      <c r="F323" s="26" t="s">
        <v>53</v>
      </c>
      <c r="G323" s="102">
        <v>181</v>
      </c>
      <c r="H323" s="102">
        <v>199</v>
      </c>
      <c r="I323" s="102">
        <v>218.9</v>
      </c>
      <c r="J323" s="10"/>
      <c r="K323" s="11"/>
      <c r="L323" s="11"/>
      <c r="M323" s="11"/>
      <c r="N323" s="11"/>
      <c r="O323" s="11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19.5" customHeight="1" x14ac:dyDescent="0.3">
      <c r="A324" s="41" t="s">
        <v>15</v>
      </c>
      <c r="B324" s="43" t="s">
        <v>36</v>
      </c>
      <c r="C324" s="43" t="s">
        <v>7</v>
      </c>
      <c r="D324" s="43" t="s">
        <v>38</v>
      </c>
      <c r="E324" s="58"/>
      <c r="F324" s="43"/>
      <c r="G324" s="97">
        <f>G325</f>
        <v>196.9</v>
      </c>
      <c r="H324" s="97">
        <f>H325+H330</f>
        <v>3937.9</v>
      </c>
      <c r="I324" s="97">
        <f>I325+I330</f>
        <v>7737.9</v>
      </c>
      <c r="J324" s="11"/>
      <c r="K324" s="11"/>
      <c r="L324" s="11"/>
      <c r="M324" s="11"/>
      <c r="N324" s="11"/>
      <c r="O324" s="11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5" customFormat="1" ht="27.75" customHeight="1" x14ac:dyDescent="0.3">
      <c r="A325" s="38" t="s">
        <v>174</v>
      </c>
      <c r="B325" s="26" t="s">
        <v>36</v>
      </c>
      <c r="C325" s="26" t="s">
        <v>7</v>
      </c>
      <c r="D325" s="26" t="s">
        <v>38</v>
      </c>
      <c r="E325" s="26" t="s">
        <v>120</v>
      </c>
      <c r="F325" s="26"/>
      <c r="G325" s="102">
        <f>G326</f>
        <v>196.9</v>
      </c>
      <c r="H325" s="102">
        <f t="shared" ref="H325:I327" si="29">H326</f>
        <v>196.9</v>
      </c>
      <c r="I325" s="102">
        <f t="shared" si="29"/>
        <v>196.9</v>
      </c>
      <c r="J325" s="11">
        <f>G325+G27+G45+G319</f>
        <v>2917.7999999999997</v>
      </c>
      <c r="K325" s="11"/>
      <c r="L325" s="11"/>
      <c r="M325" s="11"/>
      <c r="N325" s="11"/>
      <c r="O325" s="1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5" customFormat="1" ht="30.75" customHeight="1" x14ac:dyDescent="0.3">
      <c r="A326" s="48" t="s">
        <v>144</v>
      </c>
      <c r="B326" s="26" t="s">
        <v>36</v>
      </c>
      <c r="C326" s="26" t="s">
        <v>7</v>
      </c>
      <c r="D326" s="26" t="s">
        <v>38</v>
      </c>
      <c r="E326" s="26" t="s">
        <v>121</v>
      </c>
      <c r="F326" s="26"/>
      <c r="G326" s="102">
        <f>G327</f>
        <v>196.9</v>
      </c>
      <c r="H326" s="102">
        <f t="shared" si="29"/>
        <v>196.9</v>
      </c>
      <c r="I326" s="102">
        <f t="shared" si="29"/>
        <v>196.9</v>
      </c>
      <c r="J326" s="11"/>
      <c r="K326" s="11"/>
      <c r="L326" s="11"/>
      <c r="M326" s="11"/>
      <c r="N326" s="11"/>
      <c r="O326" s="11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33.75" customHeight="1" x14ac:dyDescent="0.3">
      <c r="A327" s="25" t="s">
        <v>282</v>
      </c>
      <c r="B327" s="26" t="s">
        <v>36</v>
      </c>
      <c r="C327" s="26" t="s">
        <v>7</v>
      </c>
      <c r="D327" s="26" t="s">
        <v>38</v>
      </c>
      <c r="E327" s="58" t="s">
        <v>263</v>
      </c>
      <c r="F327" s="26"/>
      <c r="G327" s="102">
        <f>G328</f>
        <v>196.9</v>
      </c>
      <c r="H327" s="102">
        <f t="shared" si="29"/>
        <v>196.9</v>
      </c>
      <c r="I327" s="102">
        <f t="shared" si="29"/>
        <v>196.9</v>
      </c>
      <c r="J327" s="11"/>
      <c r="K327" s="11"/>
      <c r="L327" s="11"/>
      <c r="M327" s="11"/>
      <c r="N327" s="11"/>
      <c r="O327" s="1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16.5" customHeight="1" x14ac:dyDescent="0.3">
      <c r="A328" s="65" t="s">
        <v>47</v>
      </c>
      <c r="B328" s="26" t="s">
        <v>36</v>
      </c>
      <c r="C328" s="26" t="s">
        <v>7</v>
      </c>
      <c r="D328" s="26" t="s">
        <v>38</v>
      </c>
      <c r="E328" s="58" t="s">
        <v>263</v>
      </c>
      <c r="F328" s="26" t="s">
        <v>48</v>
      </c>
      <c r="G328" s="102">
        <v>196.9</v>
      </c>
      <c r="H328" s="102">
        <v>196.9</v>
      </c>
      <c r="I328" s="102">
        <v>196.9</v>
      </c>
      <c r="J328" s="11"/>
      <c r="K328" s="11"/>
      <c r="L328" s="11"/>
      <c r="M328" s="11"/>
      <c r="N328" s="11"/>
      <c r="O328" s="1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6" customHeight="1" x14ac:dyDescent="0.3">
      <c r="A329" s="65"/>
      <c r="B329" s="26"/>
      <c r="C329" s="26"/>
      <c r="D329" s="26"/>
      <c r="E329" s="58"/>
      <c r="F329" s="26"/>
      <c r="G329" s="102"/>
      <c r="H329" s="102"/>
      <c r="I329" s="102"/>
      <c r="J329" s="11"/>
      <c r="K329" s="11"/>
      <c r="L329" s="11"/>
      <c r="M329" s="11"/>
      <c r="N329" s="11"/>
      <c r="O329" s="1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18" customHeight="1" x14ac:dyDescent="0.3">
      <c r="A330" s="83" t="s">
        <v>92</v>
      </c>
      <c r="B330" s="26" t="s">
        <v>36</v>
      </c>
      <c r="C330" s="26" t="s">
        <v>7</v>
      </c>
      <c r="D330" s="26" t="s">
        <v>38</v>
      </c>
      <c r="E330" s="34" t="s">
        <v>115</v>
      </c>
      <c r="F330" s="26"/>
      <c r="G330" s="102">
        <v>0</v>
      </c>
      <c r="H330" s="102">
        <f>H331</f>
        <v>3741</v>
      </c>
      <c r="I330" s="102">
        <f>I331</f>
        <v>7541</v>
      </c>
      <c r="J330" s="11"/>
      <c r="K330" s="11"/>
      <c r="L330" s="11"/>
      <c r="M330" s="11"/>
      <c r="N330" s="11"/>
      <c r="O330" s="1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8" customHeight="1" x14ac:dyDescent="0.3">
      <c r="A331" s="38" t="s">
        <v>195</v>
      </c>
      <c r="B331" s="26" t="s">
        <v>36</v>
      </c>
      <c r="C331" s="26" t="s">
        <v>7</v>
      </c>
      <c r="D331" s="26" t="s">
        <v>38</v>
      </c>
      <c r="E331" s="34" t="s">
        <v>194</v>
      </c>
      <c r="F331" s="26"/>
      <c r="G331" s="102">
        <v>0</v>
      </c>
      <c r="H331" s="102">
        <f>H332</f>
        <v>3741</v>
      </c>
      <c r="I331" s="102">
        <f>I332</f>
        <v>7541</v>
      </c>
      <c r="J331" s="11"/>
      <c r="K331" s="11"/>
      <c r="L331" s="11"/>
      <c r="M331" s="11"/>
      <c r="N331" s="11"/>
      <c r="O331" s="1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18" customHeight="1" x14ac:dyDescent="0.3">
      <c r="A332" s="38" t="s">
        <v>44</v>
      </c>
      <c r="B332" s="26" t="s">
        <v>36</v>
      </c>
      <c r="C332" s="26" t="s">
        <v>7</v>
      </c>
      <c r="D332" s="26" t="s">
        <v>38</v>
      </c>
      <c r="E332" s="34" t="s">
        <v>194</v>
      </c>
      <c r="F332" s="26" t="s">
        <v>45</v>
      </c>
      <c r="G332" s="102">
        <v>0</v>
      </c>
      <c r="H332" s="102">
        <v>3741</v>
      </c>
      <c r="I332" s="102">
        <v>7541</v>
      </c>
      <c r="J332" s="11"/>
      <c r="K332" s="11"/>
      <c r="L332" s="11"/>
      <c r="M332" s="11"/>
      <c r="N332" s="11"/>
      <c r="O332" s="1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12" customHeight="1" x14ac:dyDescent="0.3">
      <c r="A333" s="38"/>
      <c r="B333" s="26"/>
      <c r="C333" s="26"/>
      <c r="D333" s="26"/>
      <c r="E333" s="34"/>
      <c r="F333" s="26"/>
      <c r="G333" s="102"/>
      <c r="H333" s="102"/>
      <c r="I333" s="102"/>
      <c r="J333" s="11"/>
      <c r="K333" s="11"/>
      <c r="L333" s="11"/>
      <c r="M333" s="11"/>
      <c r="N333" s="11"/>
      <c r="O333" s="1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14.4" customHeight="1" x14ac:dyDescent="0.3">
      <c r="A334" s="72" t="s">
        <v>42</v>
      </c>
      <c r="B334" s="42" t="s">
        <v>36</v>
      </c>
      <c r="C334" s="43" t="s">
        <v>9</v>
      </c>
      <c r="D334" s="43"/>
      <c r="E334" s="43"/>
      <c r="F334" s="42"/>
      <c r="G334" s="98">
        <f t="shared" ref="G334:I338" si="30">G335</f>
        <v>345.2</v>
      </c>
      <c r="H334" s="98">
        <f t="shared" si="30"/>
        <v>360.7</v>
      </c>
      <c r="I334" s="98">
        <f t="shared" si="30"/>
        <v>373.4</v>
      </c>
      <c r="J334" s="11"/>
      <c r="K334" s="11"/>
      <c r="L334" s="11"/>
      <c r="M334" s="11"/>
      <c r="N334" s="11"/>
      <c r="O334" s="1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4.25" customHeight="1" x14ac:dyDescent="0.3">
      <c r="A335" s="72" t="s">
        <v>46</v>
      </c>
      <c r="B335" s="42" t="s">
        <v>36</v>
      </c>
      <c r="C335" s="43" t="s">
        <v>9</v>
      </c>
      <c r="D335" s="43" t="s">
        <v>11</v>
      </c>
      <c r="E335" s="43"/>
      <c r="F335" s="42"/>
      <c r="G335" s="98">
        <f t="shared" si="30"/>
        <v>345.2</v>
      </c>
      <c r="H335" s="98">
        <f t="shared" si="30"/>
        <v>360.7</v>
      </c>
      <c r="I335" s="98">
        <f t="shared" si="30"/>
        <v>373.4</v>
      </c>
      <c r="J335" s="11"/>
      <c r="K335" s="11"/>
      <c r="L335" s="11"/>
      <c r="M335" s="11"/>
      <c r="N335" s="11"/>
      <c r="O335" s="1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5" customFormat="1" ht="32.25" customHeight="1" x14ac:dyDescent="0.3">
      <c r="A336" s="38" t="s">
        <v>174</v>
      </c>
      <c r="B336" s="39" t="s">
        <v>36</v>
      </c>
      <c r="C336" s="26" t="s">
        <v>9</v>
      </c>
      <c r="D336" s="26" t="s">
        <v>11</v>
      </c>
      <c r="E336" s="26" t="s">
        <v>120</v>
      </c>
      <c r="F336" s="39"/>
      <c r="G336" s="99">
        <f t="shared" si="30"/>
        <v>345.2</v>
      </c>
      <c r="H336" s="99">
        <f t="shared" si="30"/>
        <v>360.7</v>
      </c>
      <c r="I336" s="99">
        <f t="shared" si="30"/>
        <v>373.4</v>
      </c>
      <c r="J336" s="11"/>
      <c r="K336" s="11"/>
      <c r="L336" s="11"/>
      <c r="M336" s="11"/>
      <c r="N336" s="11"/>
      <c r="O336" s="1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5" customFormat="1" ht="30.75" customHeight="1" x14ac:dyDescent="0.3">
      <c r="A337" s="48" t="s">
        <v>144</v>
      </c>
      <c r="B337" s="39" t="s">
        <v>36</v>
      </c>
      <c r="C337" s="26" t="s">
        <v>9</v>
      </c>
      <c r="D337" s="26" t="s">
        <v>11</v>
      </c>
      <c r="E337" s="26" t="s">
        <v>121</v>
      </c>
      <c r="F337" s="39"/>
      <c r="G337" s="99">
        <f>G338</f>
        <v>345.2</v>
      </c>
      <c r="H337" s="99">
        <f t="shared" si="30"/>
        <v>360.7</v>
      </c>
      <c r="I337" s="99">
        <f t="shared" si="30"/>
        <v>373.4</v>
      </c>
      <c r="J337" s="11"/>
      <c r="K337" s="11"/>
      <c r="L337" s="11"/>
      <c r="M337" s="11"/>
      <c r="N337" s="11"/>
      <c r="O337" s="1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5" customFormat="1" ht="27.75" customHeight="1" x14ac:dyDescent="0.3">
      <c r="A338" s="38" t="s">
        <v>326</v>
      </c>
      <c r="B338" s="39" t="s">
        <v>36</v>
      </c>
      <c r="C338" s="26" t="s">
        <v>9</v>
      </c>
      <c r="D338" s="26" t="s">
        <v>11</v>
      </c>
      <c r="E338" s="26" t="s">
        <v>264</v>
      </c>
      <c r="F338" s="39"/>
      <c r="G338" s="99">
        <f t="shared" si="30"/>
        <v>345.2</v>
      </c>
      <c r="H338" s="99">
        <f>H339</f>
        <v>360.7</v>
      </c>
      <c r="I338" s="99">
        <f>I339</f>
        <v>373.4</v>
      </c>
      <c r="J338" s="11"/>
      <c r="K338" s="11"/>
      <c r="L338" s="11"/>
      <c r="M338" s="11"/>
      <c r="N338" s="11"/>
      <c r="O338" s="1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5" customFormat="1" ht="19.5" customHeight="1" x14ac:dyDescent="0.3">
      <c r="A339" s="65" t="s">
        <v>47</v>
      </c>
      <c r="B339" s="39" t="s">
        <v>36</v>
      </c>
      <c r="C339" s="26" t="s">
        <v>9</v>
      </c>
      <c r="D339" s="26" t="s">
        <v>11</v>
      </c>
      <c r="E339" s="26" t="s">
        <v>264</v>
      </c>
      <c r="F339" s="39" t="s">
        <v>48</v>
      </c>
      <c r="G339" s="99">
        <v>345.2</v>
      </c>
      <c r="H339" s="99">
        <v>360.7</v>
      </c>
      <c r="I339" s="99">
        <v>373.4</v>
      </c>
      <c r="J339" s="11"/>
      <c r="K339" s="11"/>
      <c r="L339" s="11"/>
      <c r="M339" s="11"/>
      <c r="N339" s="11"/>
      <c r="O339" s="1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9" customHeight="1" x14ac:dyDescent="0.3">
      <c r="A340" s="65"/>
      <c r="B340" s="39"/>
      <c r="C340" s="26"/>
      <c r="D340" s="26"/>
      <c r="E340" s="26"/>
      <c r="F340" s="39"/>
      <c r="G340" s="99"/>
      <c r="H340" s="99"/>
      <c r="I340" s="99"/>
      <c r="J340" s="11"/>
      <c r="K340" s="11"/>
      <c r="L340" s="11"/>
      <c r="M340" s="11"/>
      <c r="N340" s="11"/>
      <c r="O340" s="1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16.5" customHeight="1" x14ac:dyDescent="0.3">
      <c r="A341" s="72" t="s">
        <v>293</v>
      </c>
      <c r="B341" s="42" t="s">
        <v>36</v>
      </c>
      <c r="C341" s="43" t="s">
        <v>38</v>
      </c>
      <c r="D341" s="43"/>
      <c r="E341" s="43"/>
      <c r="F341" s="42"/>
      <c r="G341" s="98">
        <f>G342</f>
        <v>5.2</v>
      </c>
      <c r="H341" s="98">
        <f>H342</f>
        <v>4.3</v>
      </c>
      <c r="I341" s="98">
        <f>I342</f>
        <v>5.2</v>
      </c>
      <c r="J341" s="11"/>
      <c r="K341" s="11"/>
      <c r="L341" s="11"/>
      <c r="M341" s="11"/>
      <c r="N341" s="11"/>
      <c r="O341" s="1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18" customHeight="1" x14ac:dyDescent="0.3">
      <c r="A342" s="59" t="s">
        <v>294</v>
      </c>
      <c r="B342" s="68">
        <v>792</v>
      </c>
      <c r="C342" s="43" t="s">
        <v>38</v>
      </c>
      <c r="D342" s="43" t="s">
        <v>7</v>
      </c>
      <c r="E342" s="58"/>
      <c r="F342" s="68"/>
      <c r="G342" s="98">
        <f>G344</f>
        <v>5.2</v>
      </c>
      <c r="H342" s="98">
        <f>H344</f>
        <v>4.3</v>
      </c>
      <c r="I342" s="98">
        <f>I344</f>
        <v>5.2</v>
      </c>
      <c r="J342" s="11"/>
      <c r="K342" s="11"/>
      <c r="L342" s="11"/>
      <c r="M342" s="11"/>
      <c r="N342" s="11"/>
      <c r="O342" s="1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5" customFormat="1" ht="30.75" customHeight="1" x14ac:dyDescent="0.3">
      <c r="A343" s="38" t="s">
        <v>174</v>
      </c>
      <c r="B343" s="26" t="s">
        <v>36</v>
      </c>
      <c r="C343" s="26" t="s">
        <v>38</v>
      </c>
      <c r="D343" s="26" t="s">
        <v>7</v>
      </c>
      <c r="E343" s="26" t="s">
        <v>120</v>
      </c>
      <c r="F343" s="26"/>
      <c r="G343" s="102">
        <f t="shared" ref="G343:I345" si="31">G344</f>
        <v>5.2</v>
      </c>
      <c r="H343" s="102">
        <f t="shared" si="31"/>
        <v>4.3</v>
      </c>
      <c r="I343" s="102">
        <f t="shared" si="31"/>
        <v>5.2</v>
      </c>
      <c r="J343" s="11"/>
      <c r="K343" s="11"/>
      <c r="L343" s="11"/>
      <c r="M343" s="11"/>
      <c r="N343" s="11"/>
      <c r="O343" s="11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5" customFormat="1" ht="29.25" customHeight="1" x14ac:dyDescent="0.3">
      <c r="A344" s="65" t="s">
        <v>100</v>
      </c>
      <c r="B344" s="39" t="s">
        <v>36</v>
      </c>
      <c r="C344" s="26" t="s">
        <v>38</v>
      </c>
      <c r="D344" s="26" t="s">
        <v>7</v>
      </c>
      <c r="E344" s="26" t="s">
        <v>119</v>
      </c>
      <c r="F344" s="39"/>
      <c r="G344" s="99">
        <f t="shared" si="31"/>
        <v>5.2</v>
      </c>
      <c r="H344" s="99">
        <f t="shared" si="31"/>
        <v>4.3</v>
      </c>
      <c r="I344" s="99">
        <f t="shared" si="31"/>
        <v>5.2</v>
      </c>
      <c r="J344" s="10"/>
      <c r="K344" s="11"/>
      <c r="L344" s="11"/>
      <c r="M344" s="11"/>
      <c r="N344" s="11"/>
      <c r="O344" s="11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5" customFormat="1" ht="14.4" customHeight="1" x14ac:dyDescent="0.3">
      <c r="A345" s="87" t="s">
        <v>14</v>
      </c>
      <c r="B345" s="63">
        <v>792</v>
      </c>
      <c r="C345" s="26" t="s">
        <v>38</v>
      </c>
      <c r="D345" s="26" t="s">
        <v>7</v>
      </c>
      <c r="E345" s="58" t="s">
        <v>265</v>
      </c>
      <c r="F345" s="63"/>
      <c r="G345" s="99">
        <f t="shared" si="31"/>
        <v>5.2</v>
      </c>
      <c r="H345" s="99">
        <f t="shared" si="31"/>
        <v>4.3</v>
      </c>
      <c r="I345" s="99">
        <f t="shared" si="31"/>
        <v>5.2</v>
      </c>
      <c r="J345" s="10"/>
      <c r="K345" s="11"/>
      <c r="L345" s="11"/>
      <c r="M345" s="11"/>
      <c r="N345" s="11"/>
      <c r="O345" s="11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5" customFormat="1" ht="18.75" customHeight="1" x14ac:dyDescent="0.3">
      <c r="A346" s="48" t="s">
        <v>105</v>
      </c>
      <c r="B346" s="63">
        <v>792</v>
      </c>
      <c r="C346" s="26" t="s">
        <v>38</v>
      </c>
      <c r="D346" s="26" t="s">
        <v>7</v>
      </c>
      <c r="E346" s="58" t="s">
        <v>265</v>
      </c>
      <c r="F346" s="63" t="s">
        <v>104</v>
      </c>
      <c r="G346" s="99">
        <v>5.2</v>
      </c>
      <c r="H346" s="99">
        <v>4.3</v>
      </c>
      <c r="I346" s="99">
        <v>5.2</v>
      </c>
      <c r="J346" s="10"/>
      <c r="K346" s="11"/>
      <c r="L346" s="11"/>
      <c r="M346" s="11"/>
      <c r="N346" s="11"/>
      <c r="O346" s="11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27" customHeight="1" x14ac:dyDescent="0.3">
      <c r="A347" s="44" t="s">
        <v>197</v>
      </c>
      <c r="B347" s="43" t="s">
        <v>36</v>
      </c>
      <c r="C347" s="43" t="s">
        <v>16</v>
      </c>
      <c r="D347" s="26"/>
      <c r="E347" s="26"/>
      <c r="F347" s="43"/>
      <c r="G347" s="97">
        <f t="shared" ref="G347:I349" si="32">G348</f>
        <v>12885.9</v>
      </c>
      <c r="H347" s="97">
        <f t="shared" si="32"/>
        <v>11943.2</v>
      </c>
      <c r="I347" s="97">
        <f t="shared" si="32"/>
        <v>11339.6</v>
      </c>
      <c r="J347" s="11"/>
      <c r="K347" s="11"/>
      <c r="L347" s="11"/>
      <c r="M347" s="11"/>
      <c r="N347" s="11"/>
      <c r="O347" s="11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5" customFormat="1" ht="29.25" customHeight="1" x14ac:dyDescent="0.3">
      <c r="A348" s="88" t="s">
        <v>198</v>
      </c>
      <c r="B348" s="43" t="s">
        <v>36</v>
      </c>
      <c r="C348" s="43" t="s">
        <v>16</v>
      </c>
      <c r="D348" s="43" t="s">
        <v>7</v>
      </c>
      <c r="E348" s="26"/>
      <c r="F348" s="43"/>
      <c r="G348" s="97">
        <f t="shared" si="32"/>
        <v>12885.9</v>
      </c>
      <c r="H348" s="97">
        <f t="shared" si="32"/>
        <v>11943.2</v>
      </c>
      <c r="I348" s="97">
        <f t="shared" si="32"/>
        <v>11339.6</v>
      </c>
      <c r="J348" s="11"/>
      <c r="K348" s="11"/>
      <c r="L348" s="11"/>
      <c r="M348" s="11"/>
      <c r="N348" s="11"/>
      <c r="O348" s="11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5" customFormat="1" ht="27" customHeight="1" x14ac:dyDescent="0.3">
      <c r="A349" s="38" t="s">
        <v>174</v>
      </c>
      <c r="B349" s="26" t="s">
        <v>36</v>
      </c>
      <c r="C349" s="26" t="s">
        <v>16</v>
      </c>
      <c r="D349" s="26" t="s">
        <v>7</v>
      </c>
      <c r="E349" s="26" t="s">
        <v>120</v>
      </c>
      <c r="F349" s="26"/>
      <c r="G349" s="102">
        <f t="shared" si="32"/>
        <v>12885.9</v>
      </c>
      <c r="H349" s="102">
        <f t="shared" si="32"/>
        <v>11943.2</v>
      </c>
      <c r="I349" s="102">
        <f t="shared" si="32"/>
        <v>11339.6</v>
      </c>
      <c r="J349" s="11"/>
      <c r="K349" s="11"/>
      <c r="L349" s="11"/>
      <c r="M349" s="11"/>
      <c r="N349" s="11"/>
      <c r="O349" s="11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30" customHeight="1" x14ac:dyDescent="0.3">
      <c r="A350" s="48" t="s">
        <v>144</v>
      </c>
      <c r="B350" s="26" t="s">
        <v>36</v>
      </c>
      <c r="C350" s="26" t="s">
        <v>16</v>
      </c>
      <c r="D350" s="26" t="s">
        <v>7</v>
      </c>
      <c r="E350" s="26" t="s">
        <v>121</v>
      </c>
      <c r="F350" s="26"/>
      <c r="G350" s="102">
        <f t="shared" ref="G350:I351" si="33">G351</f>
        <v>12885.9</v>
      </c>
      <c r="H350" s="102">
        <f t="shared" si="33"/>
        <v>11943.2</v>
      </c>
      <c r="I350" s="102">
        <f t="shared" si="33"/>
        <v>11339.6</v>
      </c>
      <c r="J350" s="11"/>
      <c r="K350" s="11"/>
      <c r="L350" s="11"/>
      <c r="M350" s="11"/>
      <c r="N350" s="11"/>
      <c r="O350" s="11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16.5" customHeight="1" x14ac:dyDescent="0.3">
      <c r="A351" s="48" t="s">
        <v>193</v>
      </c>
      <c r="B351" s="26" t="s">
        <v>36</v>
      </c>
      <c r="C351" s="26" t="s">
        <v>16</v>
      </c>
      <c r="D351" s="26" t="s">
        <v>7</v>
      </c>
      <c r="E351" s="26" t="s">
        <v>266</v>
      </c>
      <c r="F351" s="26"/>
      <c r="G351" s="102">
        <f t="shared" si="33"/>
        <v>12885.9</v>
      </c>
      <c r="H351" s="102">
        <f t="shared" si="33"/>
        <v>11943.2</v>
      </c>
      <c r="I351" s="102">
        <f t="shared" si="33"/>
        <v>11339.6</v>
      </c>
      <c r="J351" s="11"/>
      <c r="K351" s="11" t="e">
        <f>H17+H21+H42+H43+H44+H51+H56+H57+H64+H68+H78+H85+H87+H92+H96+H99+H106+H111+H125+H126+H134+H136+H143+H173+H175+H177+H179+H196+H200+H204+H210+H212+#REF!+H217+H221+H227+H231+H232+H242+H244+H248+H250+H252+H255+H262+H285+H292+H294+H299+#REF!+H317+H318+H323+H346+46.472</f>
        <v>#REF!</v>
      </c>
      <c r="L351" s="11" t="e">
        <f>I17+I21+I42+I43+I44+I51+I56+I57+I64+I68+I78+I85+I87+I92+I96+I99+I106+I111+I125+I126+I134+I136+I143+I173+I175+I177+I179+I196+I200+I204+I210+I212+#REF!+I217+I221+I227+I231+I232+I242+I244+I248+I250+I252+I255+I262+I285+I292+I294+I299+#REF!+I317+I318+I323+I346+45.169</f>
        <v>#REF!</v>
      </c>
      <c r="M351" s="11"/>
      <c r="N351" s="11"/>
      <c r="O351" s="11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16.5" customHeight="1" x14ac:dyDescent="0.3">
      <c r="A352" s="48" t="s">
        <v>94</v>
      </c>
      <c r="B352" s="26" t="s">
        <v>36</v>
      </c>
      <c r="C352" s="26" t="s">
        <v>16</v>
      </c>
      <c r="D352" s="26" t="s">
        <v>7</v>
      </c>
      <c r="E352" s="26" t="s">
        <v>266</v>
      </c>
      <c r="F352" s="26" t="s">
        <v>93</v>
      </c>
      <c r="G352" s="102">
        <v>12885.9</v>
      </c>
      <c r="H352" s="102">
        <v>11943.2</v>
      </c>
      <c r="I352" s="102">
        <v>11339.6</v>
      </c>
      <c r="J352" s="11"/>
      <c r="K352" s="11">
        <f>H25+H26+H28+H33+H46+H48+H59+H74+H128+H130+H145+H147+H149+H151+H153+H155+H157+H159+H163+H169+H182+H184+H186+H189+H206+H273+H277+H279+H280+H320+H328+H339+H351-46.472+H83</f>
        <v>127748.46800000001</v>
      </c>
      <c r="L352" s="11">
        <f>I25+I26+I28+I33+I46+I48+I59+I74+I128+I130+I145+I147+I149+I151+I153+I155+I157+I159+I163+I169+I182+I184+I186+I189+I206+I273+I277+I279+I280+I320+I328+I339+I351+I83-45.169</f>
        <v>126013.07100000001</v>
      </c>
      <c r="M352" s="11"/>
      <c r="N352" s="11"/>
      <c r="O352" s="11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20" ht="12.75" customHeight="1" x14ac:dyDescent="0.3">
      <c r="A353" s="65"/>
      <c r="B353" s="26"/>
      <c r="C353" s="26"/>
      <c r="D353" s="26"/>
      <c r="E353" s="26"/>
      <c r="F353" s="26"/>
      <c r="G353" s="102"/>
      <c r="H353" s="102"/>
      <c r="I353" s="102"/>
      <c r="J353" s="12"/>
      <c r="K353" s="12"/>
      <c r="L353" s="12"/>
      <c r="M353" s="12"/>
      <c r="N353" s="12"/>
      <c r="O353" s="12"/>
      <c r="P353" s="2"/>
      <c r="Q353" s="2"/>
      <c r="R353" s="2"/>
      <c r="S353" s="2"/>
      <c r="T353" s="2"/>
    </row>
    <row r="354" spans="1:20" ht="14.4" customHeight="1" x14ac:dyDescent="0.3">
      <c r="A354" s="83" t="s">
        <v>37</v>
      </c>
      <c r="B354" s="26"/>
      <c r="C354" s="26"/>
      <c r="D354" s="26"/>
      <c r="E354" s="102"/>
      <c r="F354" s="102"/>
      <c r="G354" s="97">
        <f>G11+G296+G311</f>
        <v>357262.36</v>
      </c>
      <c r="H354" s="97">
        <f>H11+H296+H311</f>
        <v>277381.44000000006</v>
      </c>
      <c r="I354" s="97">
        <f>I11+I296+I311</f>
        <v>276814.14</v>
      </c>
      <c r="J354" s="90" t="e">
        <f>G17+G22+G23+G37+G42+G43+G44+G52+G56+G57+G64+G68+G78+G85+G86+G92+G96+G99+G106+G111+G125+G126+G134+G136+G143+G167+G173+G175+G177+G179+G196+G200+G204+G210+G212+#REF!+G217+G221+G227+G231+G232+G242+G244+G248+G250+G252+G255+G262+G285++G294+G300+G301+G303+G304+#REF!+G317+G318+G322+G328+G346</f>
        <v>#REF!</v>
      </c>
      <c r="K354" s="90" t="e">
        <f>H17+H22+H23+H37+H42+H43+H44+H52+H56+H57+H64+H68+H78+H85+H86+H92+H96+H99+H106+H111+H125+H126+H134+H136+H143+H167+H173+H175+H177+H179+H196+H200+H204+H210+H212+#REF!+H217+H221+H227+H231+H232+H242+H244+H248+H250+H252+H255+H262+H285++H294+H300+H301+H303+H304+#REF!+H317+H318+H322+H328+H346</f>
        <v>#REF!</v>
      </c>
      <c r="L354" s="90" t="e">
        <f>I17+I22+I23+I37+I42+I43+I44+I52+I56+I57+I64+I68+I78+I85+I86+I92+I96+I99+I106+I111+I125+I126+I134+I136+I143+I167+I173+I175+I177+I179+I196+I200+I204+I210+I212+#REF!+I217+I221+I227+I231+I232+I242+I244+I248+I250+I252+I255+I262+I285++I294+I300+I301+I303+I304+#REF!+I317+I318+I322+I328+I346</f>
        <v>#REF!</v>
      </c>
      <c r="M354" s="12"/>
      <c r="N354" s="12"/>
      <c r="O354" s="12"/>
      <c r="P354" s="2"/>
      <c r="Q354" s="2"/>
      <c r="R354" s="2"/>
      <c r="S354" s="2"/>
      <c r="T354" s="2"/>
    </row>
    <row r="355" spans="1:20" ht="14.4" customHeight="1" x14ac:dyDescent="0.3">
      <c r="A355" s="105"/>
      <c r="B355" s="26"/>
      <c r="C355" s="26"/>
      <c r="D355" s="26"/>
      <c r="E355" s="102"/>
      <c r="F355" s="102"/>
      <c r="G355" s="97"/>
      <c r="H355" s="97"/>
      <c r="I355" s="97"/>
      <c r="J355" s="90">
        <f>G28+G33+G46+G48+G50+G59+G74+G83+G117+G130+G132+G145+G147+G149+G151+G153+G155+G157+G159+G161+G163+G165+G169+G171+G182+G184+G186+G189+G198+G206+G208+G246+G248+G273+G277+G279+G280+G320+G328+G339+G352-34.2-46.5</f>
        <v>187963.75999999998</v>
      </c>
      <c r="K355" s="12"/>
      <c r="L355" s="12"/>
      <c r="M355" s="12"/>
      <c r="N355" s="12"/>
      <c r="O355" s="12"/>
      <c r="P355" s="2"/>
      <c r="Q355" s="2"/>
      <c r="R355" s="2"/>
      <c r="S355" s="2"/>
      <c r="T355" s="2"/>
    </row>
    <row r="356" spans="1:20" ht="17.25" customHeight="1" x14ac:dyDescent="0.3">
      <c r="A356" s="105"/>
      <c r="B356" s="106"/>
      <c r="C356" s="106"/>
      <c r="D356" s="106"/>
      <c r="E356" s="106"/>
      <c r="F356" s="106"/>
      <c r="G356" s="107"/>
      <c r="H356" s="108"/>
      <c r="I356" s="108"/>
      <c r="J356" s="12"/>
      <c r="K356" s="12"/>
      <c r="L356" s="12"/>
      <c r="M356" s="12"/>
      <c r="N356" s="12"/>
      <c r="O356" s="12"/>
      <c r="P356" s="2"/>
      <c r="Q356" s="2"/>
      <c r="R356" s="2"/>
      <c r="S356" s="2"/>
      <c r="T356" s="2"/>
    </row>
    <row r="357" spans="1:20" ht="14.4" customHeight="1" x14ac:dyDescent="0.3">
      <c r="A357" s="105" t="s">
        <v>50</v>
      </c>
      <c r="B357" s="106"/>
      <c r="C357" s="106"/>
      <c r="D357" s="106"/>
      <c r="E357" s="106"/>
      <c r="F357" s="106"/>
      <c r="G357" s="107">
        <f>G262+G277+G279+G267</f>
        <v>7165</v>
      </c>
      <c r="H357" s="107">
        <f>H262+H277+H279+H267</f>
        <v>7115</v>
      </c>
      <c r="I357" s="107">
        <f>I262+I277+I279+I267</f>
        <v>7115</v>
      </c>
      <c r="J357" s="12"/>
      <c r="K357" s="12"/>
      <c r="L357" s="12"/>
      <c r="M357" s="12"/>
      <c r="N357" s="12"/>
      <c r="O357" s="12"/>
      <c r="P357" s="2"/>
      <c r="Q357" s="2"/>
      <c r="R357" s="2"/>
      <c r="S357" s="2"/>
      <c r="T357" s="2"/>
    </row>
    <row r="358" spans="1:20" ht="26.25" customHeight="1" x14ac:dyDescent="0.3">
      <c r="A358" s="105" t="s">
        <v>142</v>
      </c>
      <c r="B358" s="106"/>
      <c r="C358" s="106"/>
      <c r="D358" s="106"/>
      <c r="E358" s="106"/>
      <c r="F358" s="106"/>
      <c r="G358" s="109" t="e">
        <f>G24+G27+G32+G45+G47+G49+G82+G116+G127+#REF!+G129+G131+G144+G146+G148+G150+G152+G154+G156+G158+G160+G168+G180+G187+G197+G205+G207+G245+G272+#REF!+G276+G278+G319+G327+G337+G351+G58+G71-47.27+G249+#REF!+#REF!+#REF!+#REF!+G162+#REF!</f>
        <v>#REF!</v>
      </c>
      <c r="H358" s="109" t="e">
        <f>H24+H27+H32+H45+H47+H49+H82+H116+H127+#REF!+H129+H131+H144+H146+H148+H150+H152+H154+H156+H158+H160+H168+H180+H187+H197+H205+H207+H245+H272+#REF!+H276+H278+H319+H327+H337+H351+H58+H71-44.26+H249+#REF!+#REF!+#REF!+#REF!+H162+#REF!</f>
        <v>#REF!</v>
      </c>
      <c r="I358" s="109" t="e">
        <f>I24+I27+I32+I45+I47+I49+I82+I116+I127+#REF!+I129+I131+I144+I146+I148+I150+I152+I154+I156+I158+I160+I168+I180+I187+I197+I205+I207+I245+I272+#REF!+I276+I278+I319+I327+I337+I351+I58+I71-45.5+I249+#REF!+#REF!+#REF!+#REF!+I162+#REF!</f>
        <v>#REF!</v>
      </c>
      <c r="J358" s="12"/>
      <c r="K358" s="12"/>
      <c r="L358" s="12"/>
      <c r="M358" s="12"/>
      <c r="N358" s="12"/>
      <c r="O358" s="12"/>
      <c r="P358" s="2"/>
      <c r="Q358" s="2"/>
      <c r="R358" s="2"/>
      <c r="S358" s="2"/>
      <c r="T358" s="2"/>
    </row>
    <row r="359" spans="1:20" ht="18.75" customHeight="1" x14ac:dyDescent="0.3">
      <c r="A359" s="110" t="s">
        <v>318</v>
      </c>
      <c r="B359" s="106"/>
      <c r="C359" s="106"/>
      <c r="D359" s="106"/>
      <c r="E359" s="106"/>
      <c r="F359" s="106"/>
      <c r="G359" s="107" t="e">
        <f>G15+G21+G35+G41+G51+G55+G62+G65+G77+G84+G86+G91+G98+G105+#REF!+G108+G123+#REF!+G133+G135+G141+#REF!+G166+G172+G174+G176+G178+G194+G199+G202+G209+G211++#REF!+G215+G218+G228+G224+G241+G243+G247+G251+G253+G261+G283+G287+G299+G316+G321+G330+G341+G307+46.472</f>
        <v>#REF!</v>
      </c>
      <c r="H359" s="107" t="e">
        <f>H15+H21+H35+H41+H51+H55+H62+H65+H77+H84+H86+H91+H98+H105+#REF!+H108+H123+#REF!+H133+H135+H141+#REF!+H166+H172+H174+H176+H178+H194+H199+H202+H209+H211++#REF!+H215+H218+H228+H224+H241+H243+H247+H251+H253+H261+H283+H287+H299+H316+H321+H330+H341+H307+44.26</f>
        <v>#REF!</v>
      </c>
      <c r="I359" s="107" t="e">
        <f>I15+I21+I35+I41+I51+I55+I62+I65+I77+I84+I86+I91+I98+I105+#REF!+I108+I123+#REF!+I133+I135+I141+#REF!+I166+I172+I174+I176+I178+I194+I199+I202+I209+I211++#REF!+I215+I218+I228+I224+I241+I243+I247+I251+I253+I261+I283+I287+I299+I316+I321+I330+I341+I307+45.5</f>
        <v>#REF!</v>
      </c>
      <c r="J359" s="12"/>
      <c r="K359" s="12"/>
      <c r="L359" s="12"/>
      <c r="M359" s="12"/>
      <c r="N359" s="12"/>
      <c r="O359" s="12"/>
      <c r="P359" s="2"/>
      <c r="Q359" s="2"/>
      <c r="R359" s="2"/>
      <c r="S359" s="2"/>
      <c r="T359" s="2"/>
    </row>
    <row r="360" spans="1:20" ht="14.4" customHeight="1" x14ac:dyDescent="0.3">
      <c r="A360" s="105"/>
      <c r="B360" s="106"/>
      <c r="C360" s="106"/>
      <c r="D360" s="106"/>
      <c r="E360" s="106"/>
      <c r="F360" s="106"/>
      <c r="G360" s="107"/>
      <c r="H360" s="107"/>
      <c r="I360" s="107"/>
      <c r="J360" s="12"/>
      <c r="K360" s="12"/>
      <c r="L360" s="12"/>
      <c r="M360" s="12"/>
      <c r="N360" s="12"/>
      <c r="O360" s="12"/>
      <c r="P360" s="2"/>
      <c r="Q360" s="2"/>
      <c r="R360" s="2"/>
      <c r="S360" s="2"/>
      <c r="T360" s="2"/>
    </row>
    <row r="361" spans="1:20" ht="14.4" customHeight="1" x14ac:dyDescent="0.3">
      <c r="A361" s="105"/>
      <c r="B361" s="106"/>
      <c r="C361" s="106"/>
      <c r="D361" s="106"/>
      <c r="E361" s="106"/>
      <c r="F361" s="106"/>
      <c r="G361" s="111"/>
      <c r="H361" s="108"/>
      <c r="I361" s="108"/>
      <c r="J361" s="12"/>
      <c r="K361" s="12"/>
      <c r="L361" s="12"/>
      <c r="M361" s="12"/>
      <c r="N361" s="12"/>
      <c r="O361" s="12"/>
      <c r="P361" s="2"/>
      <c r="Q361" s="2"/>
      <c r="R361" s="2"/>
      <c r="S361" s="2"/>
      <c r="T361" s="2"/>
    </row>
    <row r="362" spans="1:20" ht="14.4" customHeight="1" x14ac:dyDescent="0.3">
      <c r="A362" s="105"/>
      <c r="B362" s="106"/>
      <c r="C362" s="106"/>
      <c r="D362" s="106"/>
      <c r="E362" s="106"/>
      <c r="F362" s="106"/>
      <c r="G362" s="112" t="e">
        <f>G358+G359</f>
        <v>#REF!</v>
      </c>
      <c r="H362" s="112" t="e">
        <f>H358+H359</f>
        <v>#REF!</v>
      </c>
      <c r="I362" s="112" t="e">
        <f>I358+I359</f>
        <v>#REF!</v>
      </c>
      <c r="J362" s="12"/>
      <c r="K362" s="12"/>
      <c r="L362" s="12"/>
      <c r="M362" s="12"/>
      <c r="N362" s="12"/>
      <c r="O362" s="12"/>
      <c r="P362" s="2"/>
      <c r="Q362" s="2"/>
      <c r="R362" s="2"/>
      <c r="S362" s="2"/>
      <c r="T362" s="2"/>
    </row>
    <row r="363" spans="1:20" ht="14.4" customHeight="1" x14ac:dyDescent="0.3">
      <c r="A363" s="105"/>
      <c r="B363" s="106"/>
      <c r="C363" s="106"/>
      <c r="D363" s="106"/>
      <c r="E363" s="106"/>
      <c r="F363" s="106"/>
      <c r="G363" s="112"/>
      <c r="H363" s="108"/>
      <c r="I363" s="108"/>
      <c r="J363" s="12"/>
      <c r="K363" s="12"/>
      <c r="L363" s="12"/>
      <c r="M363" s="12"/>
      <c r="N363" s="12"/>
      <c r="O363" s="12"/>
      <c r="P363" s="2"/>
      <c r="Q363" s="2"/>
      <c r="R363" s="2"/>
      <c r="S363" s="2"/>
      <c r="T363" s="2"/>
    </row>
    <row r="364" spans="1:20" ht="14.4" customHeight="1" x14ac:dyDescent="0.3">
      <c r="A364" s="105"/>
      <c r="B364" s="106"/>
      <c r="C364" s="106"/>
      <c r="D364" s="106"/>
      <c r="E364" s="106"/>
      <c r="F364" s="106"/>
      <c r="G364" s="112" t="e">
        <f>G354-G362</f>
        <v>#REF!</v>
      </c>
      <c r="H364" s="112" t="e">
        <f>H354-H362</f>
        <v>#REF!</v>
      </c>
      <c r="I364" s="112" t="e">
        <f>I354-I362</f>
        <v>#REF!</v>
      </c>
      <c r="J364" s="12"/>
      <c r="K364" s="12"/>
      <c r="L364" s="12"/>
      <c r="M364" s="12"/>
      <c r="N364" s="12"/>
      <c r="O364" s="12"/>
      <c r="P364" s="2"/>
      <c r="Q364" s="2"/>
      <c r="R364" s="2"/>
      <c r="S364" s="2"/>
      <c r="T364" s="2"/>
    </row>
    <row r="365" spans="1:20" ht="14.4" customHeight="1" x14ac:dyDescent="0.3">
      <c r="A365" s="105"/>
      <c r="B365" s="106"/>
      <c r="C365" s="106"/>
      <c r="D365" s="106"/>
      <c r="E365" s="106"/>
      <c r="F365" s="106"/>
      <c r="G365" s="112"/>
      <c r="H365" s="108"/>
      <c r="I365" s="108"/>
      <c r="J365" s="12"/>
      <c r="K365" s="12"/>
      <c r="L365" s="12"/>
      <c r="M365" s="12"/>
      <c r="N365" s="12"/>
      <c r="O365" s="12"/>
      <c r="P365" s="2"/>
      <c r="Q365" s="2"/>
      <c r="R365" s="2"/>
      <c r="S365" s="2"/>
      <c r="T365" s="2"/>
    </row>
    <row r="366" spans="1:20" ht="14.4" customHeight="1" x14ac:dyDescent="0.3">
      <c r="A366" s="105"/>
      <c r="B366" s="106"/>
      <c r="C366" s="106"/>
      <c r="D366" s="106"/>
      <c r="E366" s="106"/>
      <c r="F366" s="106"/>
      <c r="G366" s="112"/>
      <c r="H366" s="108"/>
      <c r="I366" s="108"/>
      <c r="J366" s="12"/>
      <c r="K366" s="12"/>
      <c r="L366" s="12"/>
      <c r="M366" s="12"/>
      <c r="N366" s="12"/>
      <c r="O366" s="12"/>
      <c r="P366" s="2"/>
      <c r="Q366" s="2"/>
      <c r="R366" s="2"/>
      <c r="S366" s="2"/>
      <c r="T366" s="2"/>
    </row>
    <row r="367" spans="1:20" ht="14.4" customHeight="1" x14ac:dyDescent="0.3">
      <c r="A367" s="105"/>
      <c r="B367" s="106"/>
      <c r="C367" s="106"/>
      <c r="D367" s="106"/>
      <c r="E367" s="106"/>
      <c r="F367" s="106"/>
      <c r="G367" s="112"/>
      <c r="H367" s="108"/>
      <c r="I367" s="108"/>
      <c r="J367" s="12"/>
      <c r="K367" s="12"/>
      <c r="L367" s="12"/>
      <c r="M367" s="12"/>
      <c r="N367" s="12"/>
      <c r="O367" s="12"/>
      <c r="P367" s="2"/>
      <c r="Q367" s="2"/>
      <c r="R367" s="2"/>
      <c r="S367" s="2"/>
      <c r="T367" s="2"/>
    </row>
    <row r="368" spans="1:20" ht="14.4" customHeight="1" x14ac:dyDescent="0.3">
      <c r="A368" s="105"/>
      <c r="B368" s="106"/>
      <c r="C368" s="106"/>
      <c r="D368" s="106"/>
      <c r="E368" s="106"/>
      <c r="F368" s="106"/>
      <c r="G368" s="112"/>
      <c r="H368" s="108"/>
      <c r="I368" s="108"/>
      <c r="J368" s="12"/>
      <c r="K368" s="12"/>
      <c r="L368" s="12"/>
      <c r="M368" s="12"/>
      <c r="N368" s="12"/>
      <c r="O368" s="12"/>
      <c r="P368" s="2"/>
      <c r="Q368" s="2"/>
      <c r="R368" s="2"/>
      <c r="S368" s="2"/>
      <c r="T368" s="2"/>
    </row>
    <row r="369" spans="1:20" ht="14.4" customHeight="1" x14ac:dyDescent="0.3">
      <c r="A369" s="105"/>
      <c r="B369" s="106"/>
      <c r="C369" s="106"/>
      <c r="D369" s="106"/>
      <c r="E369" s="106"/>
      <c r="F369" s="106"/>
      <c r="G369" s="112"/>
      <c r="H369" s="108"/>
      <c r="I369" s="108"/>
      <c r="J369" s="12"/>
      <c r="K369" s="12"/>
      <c r="L369" s="12"/>
      <c r="M369" s="12"/>
      <c r="N369" s="12"/>
      <c r="O369" s="12"/>
      <c r="P369" s="2"/>
      <c r="Q369" s="2"/>
      <c r="R369" s="2"/>
      <c r="S369" s="2"/>
      <c r="T369" s="2"/>
    </row>
    <row r="370" spans="1:20" ht="14.4" customHeight="1" x14ac:dyDescent="0.3">
      <c r="A370" s="105"/>
      <c r="B370" s="106"/>
      <c r="C370" s="106"/>
      <c r="D370" s="106"/>
      <c r="E370" s="106"/>
      <c r="F370" s="106"/>
      <c r="G370" s="112"/>
      <c r="H370" s="108"/>
      <c r="I370" s="108"/>
      <c r="J370" s="12"/>
      <c r="K370" s="12"/>
      <c r="L370" s="12"/>
      <c r="M370" s="12"/>
      <c r="N370" s="12"/>
      <c r="O370" s="12"/>
      <c r="P370" s="2"/>
      <c r="Q370" s="2"/>
      <c r="R370" s="2"/>
      <c r="S370" s="2"/>
      <c r="T370" s="2"/>
    </row>
    <row r="371" spans="1:20" ht="14.4" customHeight="1" x14ac:dyDescent="0.3">
      <c r="A371" s="105"/>
      <c r="B371" s="106"/>
      <c r="C371" s="106"/>
      <c r="D371" s="106"/>
      <c r="E371" s="106"/>
      <c r="F371" s="106"/>
      <c r="G371" s="112"/>
      <c r="H371" s="108"/>
      <c r="I371" s="108"/>
      <c r="J371" s="12"/>
      <c r="K371" s="12"/>
      <c r="L371" s="12"/>
      <c r="M371" s="12"/>
      <c r="N371" s="12"/>
      <c r="O371" s="12"/>
      <c r="P371" s="2"/>
      <c r="Q371" s="2"/>
      <c r="R371" s="2"/>
      <c r="S371" s="2"/>
      <c r="T371" s="2"/>
    </row>
    <row r="372" spans="1:20" ht="14.4" customHeight="1" x14ac:dyDescent="0.3">
      <c r="A372" s="105"/>
      <c r="B372" s="106"/>
      <c r="C372" s="106"/>
      <c r="D372" s="106"/>
      <c r="E372" s="106"/>
      <c r="F372" s="106"/>
      <c r="G372" s="112"/>
      <c r="H372" s="108"/>
      <c r="I372" s="108"/>
      <c r="J372" s="12"/>
      <c r="K372" s="12"/>
      <c r="L372" s="12"/>
      <c r="M372" s="12"/>
      <c r="N372" s="12"/>
      <c r="O372" s="12"/>
      <c r="P372" s="2"/>
      <c r="Q372" s="2"/>
      <c r="R372" s="2"/>
      <c r="S372" s="2"/>
      <c r="T372" s="2"/>
    </row>
    <row r="373" spans="1:20" ht="14.4" customHeight="1" x14ac:dyDescent="0.3">
      <c r="A373" s="105"/>
      <c r="B373" s="106"/>
      <c r="C373" s="106"/>
      <c r="D373" s="106"/>
      <c r="E373" s="106"/>
      <c r="F373" s="106"/>
      <c r="G373" s="112"/>
      <c r="H373" s="108"/>
      <c r="I373" s="108"/>
      <c r="J373" s="12"/>
      <c r="K373" s="12"/>
      <c r="L373" s="12"/>
      <c r="M373" s="12"/>
      <c r="N373" s="12"/>
      <c r="O373" s="12"/>
      <c r="P373" s="2"/>
      <c r="Q373" s="2"/>
      <c r="R373" s="2"/>
      <c r="S373" s="2"/>
      <c r="T373" s="2"/>
    </row>
    <row r="374" spans="1:20" ht="14.4" customHeight="1" x14ac:dyDescent="0.3">
      <c r="A374" s="105"/>
      <c r="B374" s="106"/>
      <c r="C374" s="106"/>
      <c r="D374" s="106"/>
      <c r="E374" s="106"/>
      <c r="F374" s="106"/>
      <c r="G374" s="112"/>
      <c r="H374" s="108"/>
      <c r="I374" s="108"/>
      <c r="J374" s="12"/>
      <c r="K374" s="12"/>
      <c r="L374" s="12"/>
      <c r="M374" s="12"/>
      <c r="N374" s="12"/>
      <c r="O374" s="12"/>
      <c r="P374" s="2"/>
      <c r="Q374" s="2"/>
      <c r="R374" s="2"/>
      <c r="S374" s="2"/>
      <c r="T374" s="2"/>
    </row>
    <row r="375" spans="1:20" ht="14.4" customHeight="1" x14ac:dyDescent="0.3">
      <c r="A375" s="105"/>
      <c r="B375" s="106"/>
      <c r="C375" s="106"/>
      <c r="D375" s="106"/>
      <c r="E375" s="106"/>
      <c r="F375" s="106"/>
      <c r="G375" s="112"/>
      <c r="H375" s="108"/>
      <c r="I375" s="108"/>
      <c r="J375" s="12"/>
      <c r="K375" s="12"/>
      <c r="L375" s="12"/>
      <c r="M375" s="12"/>
      <c r="N375" s="12"/>
      <c r="O375" s="12"/>
      <c r="P375" s="2"/>
      <c r="Q375" s="2"/>
      <c r="R375" s="2"/>
      <c r="S375" s="2"/>
      <c r="T375" s="2"/>
    </row>
    <row r="376" spans="1:20" ht="14.4" customHeight="1" x14ac:dyDescent="0.3">
      <c r="A376" s="105"/>
      <c r="B376" s="106"/>
      <c r="C376" s="106"/>
      <c r="D376" s="106"/>
      <c r="E376" s="106"/>
      <c r="F376" s="106"/>
      <c r="G376" s="112"/>
      <c r="H376" s="108"/>
      <c r="I376" s="108"/>
      <c r="J376" s="12"/>
      <c r="K376" s="12"/>
      <c r="L376" s="12"/>
      <c r="M376" s="12"/>
      <c r="N376" s="12"/>
      <c r="O376" s="12"/>
      <c r="P376" s="2"/>
      <c r="Q376" s="2"/>
      <c r="R376" s="2"/>
      <c r="S376" s="2"/>
      <c r="T376" s="2"/>
    </row>
    <row r="377" spans="1:20" ht="14.4" customHeight="1" x14ac:dyDescent="0.3">
      <c r="A377" s="105"/>
      <c r="B377" s="106"/>
      <c r="C377" s="106"/>
      <c r="D377" s="106"/>
      <c r="E377" s="106"/>
      <c r="F377" s="106"/>
      <c r="G377" s="112"/>
      <c r="H377" s="108"/>
      <c r="I377" s="108"/>
      <c r="J377" s="12"/>
      <c r="K377" s="12"/>
      <c r="L377" s="12"/>
      <c r="M377" s="12"/>
      <c r="N377" s="12"/>
      <c r="O377" s="12"/>
      <c r="P377" s="2"/>
      <c r="Q377" s="2"/>
      <c r="R377" s="2"/>
      <c r="S377" s="2"/>
      <c r="T377" s="2"/>
    </row>
    <row r="378" spans="1:20" ht="14.4" customHeight="1" x14ac:dyDescent="0.3">
      <c r="A378" s="105"/>
      <c r="B378" s="106"/>
      <c r="C378" s="106"/>
      <c r="D378" s="106"/>
      <c r="E378" s="106"/>
      <c r="F378" s="106"/>
      <c r="G378" s="112"/>
      <c r="H378" s="108"/>
      <c r="I378" s="108"/>
      <c r="J378" s="12"/>
      <c r="K378" s="12"/>
      <c r="L378" s="12"/>
      <c r="M378" s="12"/>
      <c r="N378" s="12"/>
      <c r="O378" s="12"/>
      <c r="P378" s="2"/>
      <c r="Q378" s="2"/>
      <c r="R378" s="2"/>
      <c r="S378" s="2"/>
      <c r="T378" s="2"/>
    </row>
    <row r="379" spans="1:20" ht="14.4" customHeight="1" x14ac:dyDescent="0.3">
      <c r="A379" s="105"/>
      <c r="B379" s="106"/>
      <c r="C379" s="106"/>
      <c r="D379" s="106"/>
      <c r="E379" s="106"/>
      <c r="F379" s="106"/>
      <c r="G379" s="112"/>
      <c r="H379" s="108"/>
      <c r="I379" s="108"/>
      <c r="J379" s="12"/>
      <c r="K379" s="12"/>
      <c r="L379" s="12"/>
      <c r="M379" s="12"/>
      <c r="N379" s="12"/>
      <c r="O379" s="12"/>
      <c r="P379" s="2"/>
      <c r="Q379" s="2"/>
      <c r="R379" s="2"/>
      <c r="S379" s="2"/>
      <c r="T379" s="2"/>
    </row>
    <row r="380" spans="1:20" ht="14.4" customHeight="1" x14ac:dyDescent="0.3">
      <c r="A380" s="105"/>
      <c r="B380" s="106"/>
      <c r="C380" s="106"/>
      <c r="D380" s="106"/>
      <c r="E380" s="106"/>
      <c r="F380" s="106"/>
      <c r="G380" s="112"/>
      <c r="H380" s="108"/>
      <c r="I380" s="108"/>
      <c r="J380" s="12"/>
      <c r="K380" s="12"/>
      <c r="L380" s="12"/>
      <c r="M380" s="12"/>
      <c r="N380" s="12"/>
      <c r="O380" s="12"/>
      <c r="P380" s="2"/>
      <c r="Q380" s="2"/>
      <c r="R380" s="2"/>
      <c r="S380" s="2"/>
      <c r="T380" s="2"/>
    </row>
    <row r="381" spans="1:20" ht="14.4" customHeight="1" x14ac:dyDescent="0.3">
      <c r="A381" s="105"/>
      <c r="B381" s="106"/>
      <c r="C381" s="106"/>
      <c r="D381" s="106"/>
      <c r="E381" s="106"/>
      <c r="F381" s="106"/>
      <c r="G381" s="112"/>
      <c r="H381" s="108"/>
      <c r="I381" s="108"/>
      <c r="J381" s="12"/>
      <c r="K381" s="12"/>
      <c r="L381" s="12"/>
      <c r="M381" s="12"/>
      <c r="N381" s="12"/>
      <c r="O381" s="12"/>
      <c r="P381" s="2"/>
      <c r="Q381" s="2"/>
      <c r="R381" s="2"/>
      <c r="S381" s="2"/>
      <c r="T381" s="2"/>
    </row>
    <row r="382" spans="1:20" ht="14.4" customHeight="1" x14ac:dyDescent="0.3">
      <c r="A382" s="105"/>
      <c r="B382" s="106"/>
      <c r="C382" s="106"/>
      <c r="D382" s="106"/>
      <c r="E382" s="106"/>
      <c r="F382" s="106"/>
      <c r="G382" s="112"/>
      <c r="H382" s="108"/>
      <c r="I382" s="108"/>
      <c r="J382" s="12"/>
      <c r="K382" s="12"/>
      <c r="L382" s="12"/>
      <c r="M382" s="12"/>
      <c r="N382" s="12"/>
      <c r="O382" s="12"/>
      <c r="P382" s="2"/>
      <c r="Q382" s="2"/>
      <c r="R382" s="2"/>
      <c r="S382" s="2"/>
      <c r="T382" s="2"/>
    </row>
    <row r="383" spans="1:20" ht="14.4" customHeight="1" x14ac:dyDescent="0.3">
      <c r="A383" s="105"/>
      <c r="B383" s="106"/>
      <c r="C383" s="106"/>
      <c r="D383" s="106"/>
      <c r="E383" s="106"/>
      <c r="F383" s="106"/>
      <c r="G383" s="112"/>
      <c r="H383" s="108"/>
      <c r="I383" s="108"/>
      <c r="J383" s="12"/>
      <c r="K383" s="12"/>
      <c r="L383" s="12"/>
      <c r="M383" s="12"/>
      <c r="N383" s="12"/>
      <c r="O383" s="12"/>
      <c r="P383" s="2"/>
      <c r="Q383" s="2"/>
      <c r="R383" s="2"/>
      <c r="S383" s="2"/>
      <c r="T383" s="2"/>
    </row>
    <row r="384" spans="1:20" ht="14.4" customHeight="1" x14ac:dyDescent="0.3">
      <c r="A384" s="105"/>
      <c r="B384" s="106"/>
      <c r="C384" s="106"/>
      <c r="D384" s="106"/>
      <c r="E384" s="106"/>
      <c r="F384" s="106"/>
      <c r="G384" s="112"/>
      <c r="H384" s="108"/>
      <c r="I384" s="108"/>
      <c r="J384" s="12"/>
      <c r="K384" s="12"/>
      <c r="L384" s="12"/>
      <c r="M384" s="12"/>
      <c r="N384" s="12"/>
      <c r="O384" s="12"/>
      <c r="P384" s="2"/>
      <c r="Q384" s="2"/>
      <c r="R384" s="2"/>
      <c r="S384" s="2"/>
      <c r="T384" s="2"/>
    </row>
    <row r="385" spans="1:20" ht="14.4" customHeight="1" x14ac:dyDescent="0.3">
      <c r="A385" s="105"/>
      <c r="B385" s="106"/>
      <c r="C385" s="106"/>
      <c r="D385" s="106"/>
      <c r="E385" s="106"/>
      <c r="F385" s="106"/>
      <c r="G385" s="112"/>
      <c r="H385" s="108"/>
      <c r="I385" s="108"/>
      <c r="J385" s="12"/>
      <c r="K385" s="12"/>
      <c r="L385" s="12"/>
      <c r="M385" s="12"/>
      <c r="N385" s="12"/>
      <c r="O385" s="12"/>
      <c r="P385" s="2"/>
      <c r="Q385" s="2"/>
      <c r="R385" s="2"/>
      <c r="S385" s="2"/>
      <c r="T385" s="2"/>
    </row>
    <row r="386" spans="1:20" ht="14.4" customHeight="1" x14ac:dyDescent="0.3">
      <c r="A386" s="105"/>
      <c r="B386" s="106"/>
      <c r="C386" s="106"/>
      <c r="D386" s="106"/>
      <c r="E386" s="106"/>
      <c r="F386" s="106"/>
      <c r="G386" s="112"/>
      <c r="H386" s="108"/>
      <c r="I386" s="108"/>
      <c r="J386" s="12"/>
      <c r="K386" s="12"/>
      <c r="L386" s="12"/>
      <c r="M386" s="12"/>
      <c r="N386" s="12"/>
      <c r="O386" s="12"/>
      <c r="P386" s="2"/>
      <c r="Q386" s="2"/>
      <c r="R386" s="2"/>
      <c r="S386" s="2"/>
      <c r="T386" s="2"/>
    </row>
    <row r="387" spans="1:20" ht="14.4" customHeight="1" x14ac:dyDescent="0.3">
      <c r="A387" s="105"/>
      <c r="B387" s="106"/>
      <c r="C387" s="106"/>
      <c r="D387" s="106"/>
      <c r="E387" s="106"/>
      <c r="F387" s="106"/>
      <c r="G387" s="112"/>
      <c r="H387" s="108"/>
      <c r="I387" s="108"/>
      <c r="J387" s="12"/>
      <c r="K387" s="12"/>
      <c r="L387" s="12"/>
      <c r="M387" s="12"/>
      <c r="N387" s="12"/>
      <c r="O387" s="12"/>
      <c r="P387" s="2"/>
      <c r="Q387" s="2"/>
      <c r="R387" s="2"/>
      <c r="S387" s="2"/>
      <c r="T387" s="2"/>
    </row>
    <row r="388" spans="1:20" ht="14.4" customHeight="1" x14ac:dyDescent="0.3">
      <c r="A388" s="105"/>
      <c r="B388" s="106"/>
      <c r="C388" s="106"/>
      <c r="D388" s="106"/>
      <c r="E388" s="106"/>
      <c r="F388" s="106"/>
      <c r="G388" s="112"/>
      <c r="H388" s="108"/>
      <c r="I388" s="108"/>
      <c r="J388" s="12"/>
      <c r="K388" s="12"/>
      <c r="L388" s="12"/>
      <c r="M388" s="12"/>
      <c r="N388" s="12"/>
      <c r="O388" s="12"/>
      <c r="P388" s="2"/>
      <c r="Q388" s="2"/>
      <c r="R388" s="2"/>
      <c r="S388" s="2"/>
      <c r="T388" s="2"/>
    </row>
    <row r="389" spans="1:20" ht="14.4" customHeight="1" x14ac:dyDescent="0.3">
      <c r="A389" s="105"/>
      <c r="B389" s="106"/>
      <c r="C389" s="106"/>
      <c r="D389" s="106"/>
      <c r="E389" s="106"/>
      <c r="F389" s="106"/>
      <c r="G389" s="112"/>
      <c r="H389" s="108"/>
      <c r="I389" s="108"/>
      <c r="J389" s="12"/>
      <c r="K389" s="12"/>
      <c r="L389" s="12"/>
      <c r="M389" s="12"/>
      <c r="N389" s="12"/>
      <c r="O389" s="12"/>
      <c r="P389" s="2"/>
      <c r="Q389" s="2"/>
      <c r="R389" s="2"/>
      <c r="S389" s="2"/>
      <c r="T389" s="2"/>
    </row>
    <row r="390" spans="1:20" ht="14.4" customHeight="1" x14ac:dyDescent="0.3">
      <c r="A390" s="105"/>
      <c r="B390" s="106"/>
      <c r="C390" s="106"/>
      <c r="D390" s="106"/>
      <c r="E390" s="106"/>
      <c r="F390" s="106"/>
      <c r="G390" s="112"/>
      <c r="H390" s="108"/>
      <c r="I390" s="108"/>
      <c r="J390" s="12"/>
      <c r="K390" s="12"/>
      <c r="L390" s="12"/>
      <c r="M390" s="12"/>
      <c r="N390" s="12"/>
      <c r="O390" s="12"/>
      <c r="P390" s="2"/>
      <c r="Q390" s="2"/>
      <c r="R390" s="2"/>
      <c r="S390" s="2"/>
      <c r="T390" s="2"/>
    </row>
    <row r="391" spans="1:20" ht="14.4" customHeight="1" x14ac:dyDescent="0.3">
      <c r="A391" s="105"/>
      <c r="B391" s="106"/>
      <c r="C391" s="106"/>
      <c r="D391" s="106"/>
      <c r="E391" s="106"/>
      <c r="F391" s="106"/>
      <c r="G391" s="112"/>
      <c r="H391" s="108"/>
      <c r="I391" s="108"/>
      <c r="J391" s="12"/>
      <c r="K391" s="12"/>
      <c r="L391" s="12"/>
      <c r="M391" s="12"/>
      <c r="N391" s="12"/>
      <c r="O391" s="12"/>
      <c r="P391" s="2"/>
      <c r="Q391" s="2"/>
      <c r="R391" s="2"/>
      <c r="S391" s="2"/>
      <c r="T391" s="2"/>
    </row>
    <row r="392" spans="1:20" ht="14.4" customHeight="1" x14ac:dyDescent="0.3">
      <c r="A392" s="105"/>
      <c r="B392" s="106"/>
      <c r="C392" s="106"/>
      <c r="D392" s="106"/>
      <c r="E392" s="106"/>
      <c r="F392" s="106"/>
      <c r="G392" s="112"/>
      <c r="H392" s="108"/>
      <c r="I392" s="108"/>
      <c r="J392" s="12"/>
      <c r="K392" s="12"/>
      <c r="L392" s="12"/>
      <c r="M392" s="12"/>
      <c r="N392" s="12"/>
      <c r="O392" s="12"/>
      <c r="P392" s="2"/>
      <c r="Q392" s="2"/>
      <c r="R392" s="2"/>
      <c r="S392" s="2"/>
      <c r="T392" s="2"/>
    </row>
    <row r="393" spans="1:20" ht="14.4" customHeight="1" x14ac:dyDescent="0.3">
      <c r="A393" s="105"/>
      <c r="B393" s="106"/>
      <c r="C393" s="106"/>
      <c r="D393" s="106"/>
      <c r="E393" s="106"/>
      <c r="F393" s="106"/>
      <c r="G393" s="112"/>
      <c r="H393" s="108"/>
      <c r="I393" s="108"/>
      <c r="J393" s="12"/>
      <c r="K393" s="12"/>
      <c r="L393" s="12"/>
      <c r="M393" s="12"/>
      <c r="N393" s="12"/>
      <c r="O393" s="12"/>
      <c r="P393" s="2"/>
      <c r="Q393" s="2"/>
      <c r="R393" s="2"/>
      <c r="S393" s="2"/>
      <c r="T393" s="2"/>
    </row>
    <row r="394" spans="1:20" ht="14.4" customHeight="1" x14ac:dyDescent="0.3">
      <c r="A394" s="105"/>
      <c r="B394" s="106"/>
      <c r="C394" s="106"/>
      <c r="D394" s="106"/>
      <c r="E394" s="106"/>
      <c r="F394" s="106"/>
      <c r="G394" s="112"/>
      <c r="H394" s="108"/>
      <c r="I394" s="108"/>
      <c r="J394" s="12"/>
      <c r="K394" s="12"/>
      <c r="L394" s="12"/>
      <c r="M394" s="12"/>
      <c r="N394" s="12"/>
      <c r="O394" s="12"/>
      <c r="P394" s="2"/>
      <c r="Q394" s="2"/>
      <c r="R394" s="2"/>
      <c r="S394" s="2"/>
      <c r="T394" s="2"/>
    </row>
    <row r="395" spans="1:20" ht="14.4" customHeight="1" x14ac:dyDescent="0.3">
      <c r="A395" s="105"/>
      <c r="B395" s="106"/>
      <c r="C395" s="106"/>
      <c r="D395" s="106"/>
      <c r="E395" s="106"/>
      <c r="F395" s="106"/>
      <c r="G395" s="112"/>
      <c r="H395" s="108"/>
      <c r="I395" s="108"/>
      <c r="J395" s="12"/>
      <c r="K395" s="12"/>
      <c r="L395" s="12"/>
      <c r="M395" s="12"/>
      <c r="N395" s="12"/>
      <c r="O395" s="12"/>
      <c r="P395" s="2"/>
      <c r="Q395" s="2"/>
      <c r="R395" s="2"/>
      <c r="S395" s="2"/>
      <c r="T395" s="2"/>
    </row>
    <row r="396" spans="1:20" ht="14.4" customHeight="1" x14ac:dyDescent="0.3">
      <c r="A396" s="105"/>
      <c r="B396" s="106"/>
      <c r="C396" s="106"/>
      <c r="D396" s="106"/>
      <c r="E396" s="106"/>
      <c r="F396" s="106"/>
      <c r="G396" s="112"/>
      <c r="H396" s="108"/>
      <c r="I396" s="108"/>
      <c r="J396" s="12"/>
      <c r="K396" s="12"/>
      <c r="L396" s="12"/>
      <c r="M396" s="12"/>
      <c r="N396" s="12"/>
      <c r="O396" s="12"/>
      <c r="P396" s="2"/>
      <c r="Q396" s="2"/>
      <c r="R396" s="2"/>
      <c r="S396" s="2"/>
      <c r="T396" s="2"/>
    </row>
    <row r="397" spans="1:20" ht="14.4" customHeight="1" x14ac:dyDescent="0.3">
      <c r="A397" s="105"/>
      <c r="B397" s="106"/>
      <c r="C397" s="106"/>
      <c r="D397" s="106"/>
      <c r="E397" s="106"/>
      <c r="F397" s="106"/>
      <c r="G397" s="112"/>
      <c r="H397" s="108"/>
      <c r="I397" s="108"/>
      <c r="J397" s="12"/>
      <c r="K397" s="12"/>
      <c r="L397" s="12"/>
      <c r="M397" s="12"/>
      <c r="N397" s="12"/>
      <c r="O397" s="12"/>
      <c r="P397" s="2"/>
      <c r="Q397" s="2"/>
      <c r="R397" s="2"/>
      <c r="S397" s="2"/>
      <c r="T397" s="2"/>
    </row>
    <row r="398" spans="1:20" ht="14.4" customHeight="1" x14ac:dyDescent="0.3">
      <c r="A398" s="105"/>
      <c r="B398" s="106"/>
      <c r="C398" s="106"/>
      <c r="D398" s="106"/>
      <c r="E398" s="106"/>
      <c r="F398" s="106"/>
      <c r="G398" s="112"/>
      <c r="H398" s="108"/>
      <c r="I398" s="108"/>
      <c r="J398" s="12"/>
      <c r="K398" s="12"/>
      <c r="L398" s="12"/>
      <c r="M398" s="12"/>
      <c r="N398" s="12"/>
      <c r="O398" s="12"/>
      <c r="P398" s="2"/>
      <c r="Q398" s="2"/>
      <c r="R398" s="2"/>
      <c r="S398" s="2"/>
      <c r="T398" s="2"/>
    </row>
    <row r="399" spans="1:20" ht="14.4" customHeight="1" x14ac:dyDescent="0.3">
      <c r="A399" s="105"/>
      <c r="B399" s="106"/>
      <c r="C399" s="106"/>
      <c r="D399" s="106"/>
      <c r="E399" s="106"/>
      <c r="F399" s="106"/>
      <c r="G399" s="112"/>
      <c r="H399" s="108"/>
      <c r="I399" s="108"/>
      <c r="J399" s="12"/>
      <c r="K399" s="12"/>
      <c r="L399" s="12"/>
      <c r="M399" s="12"/>
      <c r="N399" s="12"/>
      <c r="O399" s="12"/>
      <c r="P399" s="2"/>
      <c r="Q399" s="2"/>
      <c r="R399" s="2"/>
      <c r="S399" s="2"/>
      <c r="T399" s="2"/>
    </row>
    <row r="400" spans="1:20" ht="14.4" customHeight="1" x14ac:dyDescent="0.3">
      <c r="A400" s="105"/>
      <c r="B400" s="106"/>
      <c r="C400" s="106"/>
      <c r="D400" s="106"/>
      <c r="E400" s="106"/>
      <c r="F400" s="106"/>
      <c r="G400" s="112"/>
      <c r="H400" s="108"/>
      <c r="I400" s="108"/>
      <c r="J400" s="12"/>
      <c r="K400" s="12"/>
      <c r="L400" s="12"/>
      <c r="M400" s="12"/>
      <c r="N400" s="12"/>
      <c r="O400" s="12"/>
      <c r="P400" s="2"/>
      <c r="Q400" s="2"/>
      <c r="R400" s="2"/>
      <c r="S400" s="2"/>
      <c r="T400" s="2"/>
    </row>
    <row r="401" spans="1:20" ht="14.4" customHeight="1" x14ac:dyDescent="0.3">
      <c r="A401" s="105"/>
      <c r="B401" s="106"/>
      <c r="C401" s="106"/>
      <c r="D401" s="106"/>
      <c r="E401" s="106"/>
      <c r="F401" s="106"/>
      <c r="G401" s="112"/>
      <c r="H401" s="108"/>
      <c r="I401" s="108"/>
      <c r="J401" s="12"/>
      <c r="K401" s="12"/>
      <c r="L401" s="12"/>
      <c r="M401" s="12"/>
      <c r="N401" s="12"/>
      <c r="O401" s="12"/>
      <c r="P401" s="2"/>
      <c r="Q401" s="2"/>
      <c r="R401" s="2"/>
      <c r="S401" s="2"/>
      <c r="T401" s="2"/>
    </row>
    <row r="402" spans="1:20" ht="14.4" customHeight="1" x14ac:dyDescent="0.3">
      <c r="A402" s="105"/>
      <c r="B402" s="106"/>
      <c r="C402" s="106"/>
      <c r="D402" s="106"/>
      <c r="E402" s="106"/>
      <c r="F402" s="106"/>
      <c r="G402" s="112"/>
      <c r="H402" s="108"/>
      <c r="I402" s="108"/>
      <c r="J402" s="12"/>
      <c r="K402" s="12"/>
      <c r="L402" s="12"/>
      <c r="M402" s="12"/>
      <c r="N402" s="12"/>
      <c r="O402" s="12"/>
      <c r="P402" s="2"/>
      <c r="Q402" s="2"/>
      <c r="R402" s="2"/>
      <c r="S402" s="2"/>
      <c r="T402" s="2"/>
    </row>
    <row r="403" spans="1:20" ht="14.4" customHeight="1" x14ac:dyDescent="0.3">
      <c r="A403" s="105"/>
      <c r="B403" s="106"/>
      <c r="C403" s="106"/>
      <c r="D403" s="106"/>
      <c r="E403" s="106"/>
      <c r="F403" s="106"/>
      <c r="G403" s="112"/>
      <c r="H403" s="108"/>
      <c r="I403" s="108"/>
      <c r="J403" s="12"/>
      <c r="K403" s="12"/>
      <c r="L403" s="12"/>
      <c r="M403" s="12"/>
      <c r="N403" s="12"/>
      <c r="O403" s="12"/>
      <c r="P403" s="2"/>
      <c r="Q403" s="2"/>
      <c r="R403" s="2"/>
      <c r="S403" s="2"/>
      <c r="T403" s="2"/>
    </row>
    <row r="404" spans="1:20" ht="14.4" customHeight="1" x14ac:dyDescent="0.3">
      <c r="A404" s="105"/>
      <c r="B404" s="106"/>
      <c r="C404" s="106"/>
      <c r="D404" s="106"/>
      <c r="E404" s="106"/>
      <c r="F404" s="106"/>
      <c r="G404" s="112"/>
      <c r="H404" s="108"/>
      <c r="I404" s="108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20" ht="14.4" customHeight="1" x14ac:dyDescent="0.3">
      <c r="A405" s="105"/>
      <c r="B405" s="106"/>
      <c r="C405" s="106"/>
      <c r="D405" s="106"/>
      <c r="E405" s="106"/>
      <c r="F405" s="106"/>
      <c r="G405" s="112"/>
      <c r="H405" s="108"/>
      <c r="I405" s="108"/>
      <c r="J405" s="1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20" ht="14.4" customHeight="1" x14ac:dyDescent="0.3">
      <c r="A406" s="105"/>
      <c r="B406" s="106"/>
      <c r="C406" s="106"/>
      <c r="D406" s="106"/>
      <c r="E406" s="106"/>
      <c r="F406" s="106"/>
      <c r="G406" s="112"/>
      <c r="H406" s="108"/>
      <c r="I406" s="108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20" ht="14.4" customHeight="1" x14ac:dyDescent="0.3">
      <c r="A407" s="105"/>
      <c r="B407" s="106"/>
      <c r="C407" s="106"/>
      <c r="D407" s="106"/>
      <c r="E407" s="106"/>
      <c r="F407" s="106"/>
      <c r="G407" s="112"/>
      <c r="H407" s="108"/>
      <c r="I407" s="108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20" ht="14.4" customHeight="1" x14ac:dyDescent="0.3">
      <c r="A408" s="105"/>
      <c r="B408" s="106"/>
      <c r="C408" s="106"/>
      <c r="D408" s="106"/>
      <c r="E408" s="106"/>
      <c r="F408" s="106"/>
      <c r="G408" s="112"/>
      <c r="H408" s="108"/>
      <c r="I408" s="108"/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20" ht="14.4" customHeight="1" x14ac:dyDescent="0.3">
      <c r="A409" s="105"/>
      <c r="B409" s="106"/>
      <c r="C409" s="106"/>
      <c r="D409" s="106"/>
      <c r="E409" s="106"/>
      <c r="F409" s="106"/>
      <c r="G409" s="112"/>
      <c r="H409" s="108"/>
      <c r="I409" s="108"/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20" ht="14.4" customHeight="1" x14ac:dyDescent="0.3">
      <c r="A410" s="105"/>
      <c r="B410" s="106"/>
      <c r="C410" s="106"/>
      <c r="D410" s="106"/>
      <c r="E410" s="106"/>
      <c r="F410" s="106"/>
      <c r="G410" s="112"/>
      <c r="H410" s="108"/>
      <c r="I410" s="108"/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20" ht="14.4" customHeight="1" x14ac:dyDescent="0.3">
      <c r="A411" s="105"/>
      <c r="B411" s="106"/>
      <c r="C411" s="106"/>
      <c r="D411" s="106"/>
      <c r="E411" s="106"/>
      <c r="F411" s="106"/>
      <c r="G411" s="112"/>
      <c r="H411" s="108"/>
      <c r="I411" s="108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20" ht="14.4" customHeight="1" x14ac:dyDescent="0.3">
      <c r="A412" s="105"/>
      <c r="B412" s="106"/>
      <c r="C412" s="106"/>
      <c r="D412" s="106"/>
      <c r="E412" s="106"/>
      <c r="F412" s="106"/>
      <c r="G412" s="112"/>
      <c r="H412" s="108"/>
      <c r="I412" s="108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20" ht="14.4" customHeight="1" x14ac:dyDescent="0.3">
      <c r="A413" s="105"/>
      <c r="B413" s="106"/>
      <c r="C413" s="106"/>
      <c r="D413" s="106"/>
      <c r="E413" s="106"/>
      <c r="F413" s="106"/>
      <c r="G413" s="112"/>
      <c r="H413" s="108"/>
      <c r="I413" s="108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20" ht="14.4" customHeight="1" x14ac:dyDescent="0.3">
      <c r="A414" s="105"/>
      <c r="B414" s="106"/>
      <c r="C414" s="106"/>
      <c r="D414" s="106"/>
      <c r="E414" s="106"/>
      <c r="F414" s="106"/>
      <c r="G414" s="112"/>
      <c r="H414" s="108"/>
      <c r="I414" s="108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20" ht="14.4" customHeight="1" x14ac:dyDescent="0.3">
      <c r="A415" s="105"/>
      <c r="B415" s="106"/>
      <c r="C415" s="106"/>
      <c r="D415" s="106"/>
      <c r="E415" s="106"/>
      <c r="F415" s="106"/>
      <c r="G415" s="112"/>
      <c r="H415" s="108"/>
      <c r="I415" s="108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20" ht="14.4" customHeight="1" x14ac:dyDescent="0.3">
      <c r="A416" s="105"/>
      <c r="B416" s="106"/>
      <c r="C416" s="106"/>
      <c r="D416" s="106"/>
      <c r="E416" s="106"/>
      <c r="F416" s="106"/>
      <c r="G416" s="112"/>
      <c r="H416" s="108"/>
      <c r="I416" s="108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" customHeight="1" x14ac:dyDescent="0.3">
      <c r="A417" s="105"/>
      <c r="B417" s="106"/>
      <c r="C417" s="106"/>
      <c r="D417" s="106"/>
      <c r="E417" s="106"/>
      <c r="F417" s="106"/>
      <c r="G417" s="112"/>
      <c r="H417" s="108"/>
      <c r="I417" s="108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" customHeight="1" x14ac:dyDescent="0.3">
      <c r="A418" s="105"/>
      <c r="B418" s="106"/>
      <c r="C418" s="106"/>
      <c r="D418" s="106"/>
      <c r="E418" s="106"/>
      <c r="F418" s="106"/>
      <c r="G418" s="112"/>
      <c r="H418" s="108"/>
      <c r="I418" s="108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105"/>
      <c r="B419" s="106"/>
      <c r="C419" s="106"/>
      <c r="D419" s="106"/>
      <c r="E419" s="106"/>
      <c r="F419" s="106"/>
      <c r="G419" s="112"/>
      <c r="H419" s="108"/>
      <c r="I419" s="108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105"/>
      <c r="B420" s="106"/>
      <c r="C420" s="106"/>
      <c r="D420" s="106"/>
      <c r="E420" s="106"/>
      <c r="F420" s="106"/>
      <c r="G420" s="112"/>
      <c r="H420" s="108"/>
      <c r="I420" s="108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105"/>
      <c r="B421" s="106"/>
      <c r="C421" s="106"/>
      <c r="D421" s="106"/>
      <c r="E421" s="106"/>
      <c r="F421" s="106"/>
      <c r="G421" s="112"/>
      <c r="H421" s="108"/>
      <c r="I421" s="108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105"/>
      <c r="B422" s="106"/>
      <c r="C422" s="106"/>
      <c r="D422" s="106"/>
      <c r="E422" s="106"/>
      <c r="F422" s="106"/>
      <c r="G422" s="112"/>
      <c r="H422" s="108"/>
      <c r="I422" s="108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105"/>
      <c r="B423" s="106"/>
      <c r="C423" s="106"/>
      <c r="D423" s="106"/>
      <c r="E423" s="106"/>
      <c r="F423" s="106"/>
      <c r="G423" s="112"/>
      <c r="H423" s="108"/>
      <c r="I423" s="108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105"/>
      <c r="B424" s="106"/>
      <c r="C424" s="106"/>
      <c r="D424" s="106"/>
      <c r="E424" s="106"/>
      <c r="F424" s="106"/>
      <c r="G424" s="112"/>
      <c r="H424" s="108"/>
      <c r="I424" s="108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105"/>
      <c r="B425" s="106"/>
      <c r="C425" s="106"/>
      <c r="D425" s="106"/>
      <c r="E425" s="106"/>
      <c r="F425" s="106"/>
      <c r="G425" s="112"/>
      <c r="H425" s="108"/>
      <c r="I425" s="108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105"/>
      <c r="B426" s="106"/>
      <c r="C426" s="106"/>
      <c r="D426" s="106"/>
      <c r="E426" s="106"/>
      <c r="F426" s="106"/>
      <c r="G426" s="112"/>
      <c r="H426" s="108"/>
      <c r="I426" s="108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105"/>
      <c r="B427" s="106"/>
      <c r="C427" s="106"/>
      <c r="D427" s="106"/>
      <c r="E427" s="106"/>
      <c r="F427" s="106"/>
      <c r="G427" s="112"/>
      <c r="H427" s="108"/>
      <c r="I427" s="108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105"/>
      <c r="B428" s="106"/>
      <c r="C428" s="106"/>
      <c r="D428" s="106"/>
      <c r="E428" s="106"/>
      <c r="F428" s="106"/>
      <c r="G428" s="112"/>
      <c r="H428" s="108"/>
      <c r="I428" s="108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105"/>
      <c r="B429" s="106"/>
      <c r="C429" s="106"/>
      <c r="D429" s="106"/>
      <c r="E429" s="106"/>
      <c r="F429" s="106"/>
      <c r="G429" s="112"/>
      <c r="H429" s="108"/>
      <c r="I429" s="108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105"/>
      <c r="B430" s="106"/>
      <c r="C430" s="106"/>
      <c r="D430" s="106"/>
      <c r="E430" s="106"/>
      <c r="F430" s="106"/>
      <c r="G430" s="112"/>
      <c r="H430" s="108"/>
      <c r="I430" s="108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105"/>
      <c r="B431" s="106"/>
      <c r="C431" s="106"/>
      <c r="D431" s="106"/>
      <c r="E431" s="106"/>
      <c r="F431" s="106"/>
      <c r="G431" s="112"/>
      <c r="H431" s="108"/>
      <c r="I431" s="108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105"/>
      <c r="B432" s="106"/>
      <c r="C432" s="106"/>
      <c r="D432" s="106"/>
      <c r="E432" s="106"/>
      <c r="F432" s="106"/>
      <c r="G432" s="112"/>
      <c r="H432" s="108"/>
      <c r="I432" s="108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105"/>
      <c r="B433" s="106"/>
      <c r="C433" s="106"/>
      <c r="D433" s="106"/>
      <c r="E433" s="106"/>
      <c r="F433" s="106"/>
      <c r="G433" s="112"/>
      <c r="H433" s="108"/>
      <c r="I433" s="108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105"/>
      <c r="B434" s="106"/>
      <c r="C434" s="106"/>
      <c r="D434" s="106"/>
      <c r="E434" s="106"/>
      <c r="F434" s="106"/>
      <c r="G434" s="112"/>
      <c r="H434" s="108"/>
      <c r="I434" s="108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105"/>
      <c r="B435" s="106"/>
      <c r="C435" s="106"/>
      <c r="D435" s="106"/>
      <c r="E435" s="106"/>
      <c r="F435" s="106"/>
      <c r="G435" s="112"/>
      <c r="H435" s="108"/>
      <c r="I435" s="108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105"/>
      <c r="B436" s="106"/>
      <c r="C436" s="106"/>
      <c r="D436" s="106"/>
      <c r="E436" s="106"/>
      <c r="F436" s="106"/>
      <c r="G436" s="112"/>
      <c r="H436" s="108"/>
      <c r="I436" s="108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105"/>
      <c r="B437" s="106"/>
      <c r="C437" s="106"/>
      <c r="D437" s="106"/>
      <c r="E437" s="106"/>
      <c r="F437" s="106"/>
      <c r="G437" s="112"/>
      <c r="H437" s="108"/>
      <c r="I437" s="108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105"/>
      <c r="B438" s="106"/>
      <c r="C438" s="106"/>
      <c r="D438" s="106"/>
      <c r="E438" s="106"/>
      <c r="F438" s="106"/>
      <c r="G438" s="112"/>
      <c r="H438" s="108"/>
      <c r="I438" s="108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105"/>
      <c r="B439" s="106"/>
      <c r="C439" s="106"/>
      <c r="D439" s="106"/>
      <c r="E439" s="106"/>
      <c r="F439" s="106"/>
      <c r="G439" s="112"/>
      <c r="H439" s="108"/>
      <c r="I439" s="108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105"/>
      <c r="B440" s="106"/>
      <c r="C440" s="106"/>
      <c r="D440" s="106"/>
      <c r="E440" s="106"/>
      <c r="F440" s="106"/>
      <c r="G440" s="112"/>
      <c r="H440" s="108"/>
      <c r="I440" s="108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105"/>
      <c r="B441" s="106"/>
      <c r="C441" s="106"/>
      <c r="D441" s="106"/>
      <c r="E441" s="106"/>
      <c r="F441" s="106"/>
      <c r="G441" s="112"/>
      <c r="H441" s="108"/>
      <c r="I441" s="108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105"/>
      <c r="B442" s="106"/>
      <c r="C442" s="106"/>
      <c r="D442" s="106"/>
      <c r="E442" s="106"/>
      <c r="F442" s="106"/>
      <c r="G442" s="112"/>
      <c r="H442" s="108"/>
      <c r="I442" s="108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105"/>
      <c r="B443" s="106"/>
      <c r="C443" s="106"/>
      <c r="D443" s="106"/>
      <c r="E443" s="106"/>
      <c r="F443" s="106"/>
      <c r="G443" s="112"/>
      <c r="H443" s="108"/>
      <c r="I443" s="108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105"/>
      <c r="B444" s="106"/>
      <c r="C444" s="106"/>
      <c r="D444" s="106"/>
      <c r="E444" s="106"/>
      <c r="F444" s="106"/>
      <c r="G444" s="112"/>
      <c r="H444" s="108"/>
      <c r="I444" s="108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105"/>
      <c r="B445" s="106"/>
      <c r="C445" s="106"/>
      <c r="D445" s="106"/>
      <c r="E445" s="106"/>
      <c r="F445" s="106"/>
      <c r="G445" s="112"/>
      <c r="H445" s="108"/>
      <c r="I445" s="108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105"/>
      <c r="B446" s="106"/>
      <c r="C446" s="106"/>
      <c r="D446" s="106"/>
      <c r="E446" s="106"/>
      <c r="F446" s="106"/>
      <c r="G446" s="112"/>
      <c r="H446" s="108"/>
      <c r="I446" s="108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105"/>
      <c r="B447" s="106"/>
      <c r="C447" s="106"/>
      <c r="D447" s="106"/>
      <c r="E447" s="106"/>
      <c r="F447" s="106"/>
      <c r="G447" s="112"/>
      <c r="H447" s="108"/>
      <c r="I447" s="108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105"/>
      <c r="B448" s="106"/>
      <c r="C448" s="106"/>
      <c r="D448" s="106"/>
      <c r="E448" s="106"/>
      <c r="F448" s="106"/>
      <c r="G448" s="112"/>
      <c r="H448" s="108"/>
      <c r="I448" s="108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105"/>
      <c r="B449" s="106"/>
      <c r="C449" s="106"/>
      <c r="D449" s="106"/>
      <c r="E449" s="106"/>
      <c r="F449" s="106"/>
      <c r="G449" s="112"/>
      <c r="H449" s="108"/>
      <c r="I449" s="108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105"/>
      <c r="B450" s="106"/>
      <c r="C450" s="106"/>
      <c r="D450" s="106"/>
      <c r="E450" s="106"/>
      <c r="F450" s="106"/>
      <c r="G450" s="112"/>
      <c r="H450" s="108"/>
      <c r="I450" s="108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105"/>
      <c r="B451" s="106"/>
      <c r="C451" s="106"/>
      <c r="D451" s="106"/>
      <c r="E451" s="106"/>
      <c r="F451" s="106"/>
      <c r="G451" s="112"/>
      <c r="H451" s="108"/>
      <c r="I451" s="108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105"/>
      <c r="B452" s="106"/>
      <c r="C452" s="106"/>
      <c r="D452" s="106"/>
      <c r="E452" s="106"/>
      <c r="F452" s="106"/>
      <c r="G452" s="112"/>
      <c r="H452" s="108"/>
      <c r="I452" s="108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105"/>
      <c r="B453" s="106"/>
      <c r="C453" s="106"/>
      <c r="D453" s="106"/>
      <c r="E453" s="106"/>
      <c r="F453" s="106"/>
      <c r="G453" s="112"/>
      <c r="H453" s="108"/>
      <c r="I453" s="108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105"/>
      <c r="B454" s="106"/>
      <c r="C454" s="106"/>
      <c r="D454" s="106"/>
      <c r="E454" s="106"/>
      <c r="F454" s="106"/>
      <c r="G454" s="112"/>
      <c r="H454" s="108"/>
      <c r="I454" s="108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105"/>
      <c r="B455" s="106"/>
      <c r="C455" s="106"/>
      <c r="D455" s="106"/>
      <c r="E455" s="106"/>
      <c r="F455" s="106"/>
      <c r="G455" s="112"/>
      <c r="H455" s="108"/>
      <c r="I455" s="108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105"/>
      <c r="B456" s="106"/>
      <c r="C456" s="106"/>
      <c r="D456" s="106"/>
      <c r="E456" s="106"/>
      <c r="F456" s="106"/>
      <c r="G456" s="112"/>
      <c r="H456" s="108"/>
      <c r="I456" s="108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105"/>
      <c r="B457" s="106"/>
      <c r="C457" s="106"/>
      <c r="D457" s="106"/>
      <c r="E457" s="106"/>
      <c r="F457" s="106"/>
      <c r="G457" s="112"/>
      <c r="H457" s="108"/>
      <c r="I457" s="108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105"/>
      <c r="B458" s="106"/>
      <c r="C458" s="106"/>
      <c r="D458" s="106"/>
      <c r="E458" s="106"/>
      <c r="F458" s="106"/>
      <c r="G458" s="112"/>
      <c r="H458" s="108"/>
      <c r="I458" s="108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105"/>
      <c r="B459" s="106"/>
      <c r="C459" s="106"/>
      <c r="D459" s="106"/>
      <c r="E459" s="106"/>
      <c r="F459" s="106"/>
      <c r="G459" s="112"/>
      <c r="H459" s="108"/>
      <c r="I459" s="108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105"/>
      <c r="B460" s="106"/>
      <c r="C460" s="106"/>
      <c r="D460" s="106"/>
      <c r="E460" s="106"/>
      <c r="F460" s="106"/>
      <c r="G460" s="112"/>
      <c r="H460" s="108"/>
      <c r="I460" s="108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105"/>
      <c r="B461" s="106"/>
      <c r="C461" s="106"/>
      <c r="D461" s="106"/>
      <c r="E461" s="106"/>
      <c r="F461" s="106"/>
      <c r="G461" s="112"/>
      <c r="H461" s="108"/>
      <c r="I461" s="108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105"/>
      <c r="B462" s="106"/>
      <c r="C462" s="106"/>
      <c r="D462" s="106"/>
      <c r="E462" s="106"/>
      <c r="F462" s="106"/>
      <c r="G462" s="112"/>
      <c r="H462" s="108"/>
      <c r="I462" s="108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105"/>
      <c r="B463" s="106"/>
      <c r="C463" s="106"/>
      <c r="D463" s="106"/>
      <c r="E463" s="106"/>
      <c r="F463" s="106"/>
      <c r="G463" s="112"/>
      <c r="H463" s="108"/>
      <c r="I463" s="108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105"/>
      <c r="B464" s="106"/>
      <c r="C464" s="106"/>
      <c r="D464" s="106"/>
      <c r="E464" s="106"/>
      <c r="F464" s="106"/>
      <c r="G464" s="112"/>
      <c r="H464" s="108"/>
      <c r="I464" s="108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105"/>
      <c r="B465" s="106"/>
      <c r="C465" s="106"/>
      <c r="D465" s="106"/>
      <c r="E465" s="106"/>
      <c r="F465" s="106"/>
      <c r="G465" s="112"/>
      <c r="H465" s="108"/>
      <c r="I465" s="108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105"/>
      <c r="B466" s="106"/>
      <c r="C466" s="106"/>
      <c r="D466" s="106"/>
      <c r="E466" s="106"/>
      <c r="F466" s="106"/>
      <c r="G466" s="112"/>
      <c r="H466" s="108"/>
      <c r="I466" s="108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105"/>
      <c r="B467" s="106"/>
      <c r="C467" s="106"/>
      <c r="D467" s="106"/>
      <c r="E467" s="106"/>
      <c r="F467" s="106"/>
      <c r="G467" s="112"/>
      <c r="H467" s="108"/>
      <c r="I467" s="108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105"/>
      <c r="B468" s="106"/>
      <c r="C468" s="106"/>
      <c r="D468" s="106"/>
      <c r="E468" s="106"/>
      <c r="F468" s="106"/>
      <c r="G468" s="112"/>
      <c r="H468" s="108"/>
      <c r="I468" s="108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105"/>
      <c r="B469" s="106"/>
      <c r="C469" s="106"/>
      <c r="D469" s="106"/>
      <c r="E469" s="106"/>
      <c r="F469" s="106"/>
      <c r="G469" s="112"/>
      <c r="H469" s="108"/>
      <c r="I469" s="108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105"/>
      <c r="B470" s="106"/>
      <c r="C470" s="106"/>
      <c r="D470" s="106"/>
      <c r="E470" s="106"/>
      <c r="F470" s="106"/>
      <c r="G470" s="112"/>
      <c r="H470" s="108"/>
      <c r="I470" s="108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105"/>
      <c r="B471" s="106"/>
      <c r="C471" s="106"/>
      <c r="D471" s="106"/>
      <c r="E471" s="106"/>
      <c r="F471" s="106"/>
      <c r="G471" s="112"/>
      <c r="H471" s="108"/>
      <c r="I471" s="108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105"/>
      <c r="B472" s="106"/>
      <c r="C472" s="106"/>
      <c r="D472" s="106"/>
      <c r="E472" s="106"/>
      <c r="F472" s="106"/>
      <c r="G472" s="112"/>
      <c r="H472" s="108"/>
      <c r="I472" s="108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105"/>
      <c r="B473" s="106"/>
      <c r="C473" s="106"/>
      <c r="D473" s="106"/>
      <c r="E473" s="106"/>
      <c r="F473" s="106"/>
      <c r="G473" s="112"/>
      <c r="H473" s="108"/>
      <c r="I473" s="108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105"/>
      <c r="B474" s="106"/>
      <c r="C474" s="106"/>
      <c r="D474" s="106"/>
      <c r="E474" s="106"/>
      <c r="F474" s="106"/>
      <c r="G474" s="112"/>
      <c r="H474" s="108"/>
      <c r="I474" s="108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105"/>
      <c r="B475" s="106"/>
      <c r="C475" s="106"/>
      <c r="D475" s="106"/>
      <c r="E475" s="106"/>
      <c r="F475" s="106"/>
      <c r="G475" s="112"/>
      <c r="H475" s="108"/>
      <c r="I475" s="108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105"/>
      <c r="B476" s="106"/>
      <c r="C476" s="106"/>
      <c r="D476" s="106"/>
      <c r="E476" s="106"/>
      <c r="F476" s="106"/>
      <c r="G476" s="112"/>
      <c r="H476" s="108"/>
      <c r="I476" s="108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105"/>
      <c r="B477" s="106"/>
      <c r="C477" s="106"/>
      <c r="D477" s="106"/>
      <c r="E477" s="106"/>
      <c r="F477" s="106"/>
      <c r="G477" s="112"/>
      <c r="H477" s="108"/>
      <c r="I477" s="108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105"/>
      <c r="B478" s="106"/>
      <c r="C478" s="106"/>
      <c r="D478" s="106"/>
      <c r="E478" s="106"/>
      <c r="F478" s="106"/>
      <c r="G478" s="112"/>
      <c r="H478" s="108"/>
      <c r="I478" s="108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105"/>
      <c r="B479" s="106"/>
      <c r="C479" s="106"/>
      <c r="D479" s="106"/>
      <c r="E479" s="106"/>
      <c r="F479" s="106"/>
      <c r="G479" s="112"/>
      <c r="H479" s="108"/>
      <c r="I479" s="108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105"/>
      <c r="B480" s="106"/>
      <c r="C480" s="106"/>
      <c r="D480" s="106"/>
      <c r="E480" s="106"/>
      <c r="F480" s="106"/>
      <c r="G480" s="112"/>
      <c r="H480" s="108"/>
      <c r="I480" s="108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105"/>
      <c r="B481" s="106"/>
      <c r="C481" s="106"/>
      <c r="D481" s="106"/>
      <c r="E481" s="106"/>
      <c r="F481" s="106"/>
      <c r="G481" s="112"/>
      <c r="H481" s="108"/>
      <c r="I481" s="108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105"/>
      <c r="B482" s="106"/>
      <c r="C482" s="106"/>
      <c r="D482" s="106"/>
      <c r="E482" s="106"/>
      <c r="F482" s="106"/>
      <c r="G482" s="112"/>
      <c r="H482" s="108"/>
      <c r="I482" s="108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105"/>
      <c r="B483" s="106"/>
      <c r="C483" s="106"/>
      <c r="D483" s="106"/>
      <c r="E483" s="106"/>
      <c r="F483" s="106"/>
      <c r="G483" s="112"/>
      <c r="H483" s="108"/>
      <c r="I483" s="108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105"/>
      <c r="B484" s="106"/>
      <c r="C484" s="106"/>
      <c r="D484" s="106"/>
      <c r="E484" s="106"/>
      <c r="F484" s="106"/>
      <c r="G484" s="112"/>
      <c r="H484" s="108"/>
      <c r="I484" s="108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21"/>
      <c r="B485" s="22"/>
      <c r="C485" s="22"/>
      <c r="D485" s="22"/>
      <c r="E485" s="22"/>
      <c r="F485" s="22"/>
      <c r="G485" s="23"/>
      <c r="H485" s="24"/>
      <c r="I485" s="24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21"/>
      <c r="B486" s="22"/>
      <c r="C486" s="22"/>
      <c r="D486" s="22"/>
      <c r="E486" s="22"/>
      <c r="F486" s="22"/>
      <c r="G486" s="23"/>
      <c r="H486" s="24"/>
      <c r="I486" s="24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21"/>
      <c r="B487" s="22"/>
      <c r="C487" s="22"/>
      <c r="D487" s="22"/>
      <c r="E487" s="22"/>
      <c r="F487" s="22"/>
      <c r="G487" s="23"/>
      <c r="H487" s="24"/>
      <c r="I487" s="24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21"/>
      <c r="B488" s="22"/>
      <c r="C488" s="22"/>
      <c r="D488" s="22"/>
      <c r="E488" s="22"/>
      <c r="F488" s="22"/>
      <c r="G488" s="23"/>
      <c r="H488" s="24"/>
      <c r="I488" s="24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21"/>
      <c r="B489" s="22"/>
      <c r="C489" s="22"/>
      <c r="D489" s="22"/>
      <c r="E489" s="22"/>
      <c r="F489" s="22"/>
      <c r="G489" s="23"/>
      <c r="H489" s="24"/>
      <c r="I489" s="24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21"/>
      <c r="B490" s="22"/>
      <c r="C490" s="22"/>
      <c r="D490" s="22"/>
      <c r="E490" s="22"/>
      <c r="F490" s="22"/>
      <c r="G490" s="23"/>
      <c r="H490" s="24"/>
      <c r="I490" s="24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21"/>
      <c r="B491" s="22"/>
      <c r="C491" s="22"/>
      <c r="D491" s="22"/>
      <c r="E491" s="22"/>
      <c r="F491" s="22"/>
      <c r="G491" s="23"/>
      <c r="H491" s="24"/>
      <c r="I491" s="24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B492" s="22"/>
      <c r="C492" s="22"/>
      <c r="D492" s="22"/>
      <c r="E492" s="22"/>
      <c r="F492" s="22"/>
      <c r="G492" s="23"/>
      <c r="H492" s="24"/>
      <c r="I492" s="24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</sheetData>
  <mergeCells count="7">
    <mergeCell ref="A7:G7"/>
    <mergeCell ref="A6:H6"/>
    <mergeCell ref="E2:I2"/>
    <mergeCell ref="H8:I8"/>
    <mergeCell ref="E5:G5"/>
    <mergeCell ref="E3:I3"/>
    <mergeCell ref="E4:I4"/>
  </mergeCells>
  <phoneticPr fontId="3" type="noConversion"/>
  <pageMargins left="1.1811023622047245" right="0.43307086614173229" top="0.55118110236220474" bottom="0.31496062992125984" header="0.19685039370078741" footer="0.39370078740157483"/>
  <pageSetup paperSize="9" scale="58" firstPageNumber="0" fitToHeight="10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2022-10-28T13:58:06Z</cp:lastPrinted>
  <dcterms:created xsi:type="dcterms:W3CDTF">2010-07-08T18:22:07Z</dcterms:created>
  <dcterms:modified xsi:type="dcterms:W3CDTF">2022-11-16T12:46:04Z</dcterms:modified>
</cp:coreProperties>
</file>