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'РАЗДЕЛЫ'!$A$1:$H$449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<sst xmlns="http://schemas.openxmlformats.org/spreadsheetml/2006/main" count="1754" uniqueCount="398">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</sst>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35">
          <cell r="G35">
            <v>1876.8</v>
          </cell>
          <cell r="H35">
            <v>1685.1</v>
          </cell>
          <cell r="I35">
            <v>2075.2</v>
          </cell>
        </row>
        <row r="49">
          <cell r="G49">
            <v>2031</v>
          </cell>
        </row>
        <row r="53">
          <cell r="G53">
            <v>391.8</v>
          </cell>
        </row>
        <row r="75">
          <cell r="G75">
            <v>536</v>
          </cell>
        </row>
        <row r="81">
          <cell r="G81">
            <v>315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5">
          <cell r="G115">
            <v>46.9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5">
          <cell r="G145">
            <v>126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69">
          <cell r="G169">
            <v>4622.1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56">
          <cell r="G256">
            <v>761.8</v>
          </cell>
        </row>
        <row r="258">
          <cell r="G258">
            <v>16.1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84">
          <cell r="G284">
            <v>21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19">
          <cell r="G319">
            <v>2085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G327">
            <v>1164.5</v>
          </cell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G334">
            <v>44</v>
          </cell>
          <cell r="H334">
            <v>43.7</v>
          </cell>
          <cell r="I334">
            <v>19</v>
          </cell>
        </row>
        <row r="336">
          <cell r="G336">
            <v>78.9</v>
          </cell>
        </row>
        <row r="344">
          <cell r="G344">
            <v>108</v>
          </cell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51">
          <cell r="G351">
            <v>423</v>
          </cell>
        </row>
        <row r="360">
          <cell r="G360">
            <v>2235.8</v>
          </cell>
        </row>
        <row r="371">
          <cell r="H371">
            <v>0</v>
          </cell>
        </row>
        <row r="381">
          <cell r="G381">
            <v>27</v>
          </cell>
        </row>
        <row r="383">
          <cell r="G383">
            <v>0</v>
          </cell>
        </row>
        <row r="404">
          <cell r="G404">
            <v>10</v>
          </cell>
        </row>
        <row r="408">
          <cell r="G408">
            <v>1540.7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47">
          <cell r="G447">
            <v>180</v>
          </cell>
        </row>
        <row r="449">
          <cell r="G449">
            <v>9.1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67">
          <cell r="G467">
            <v>6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3"/>
  <sheetViews>
    <sheetView tabSelected="1" view="pageBreakPreview" zoomScaleSheetLayoutView="100" zoomScalePageLayoutView="0" workbookViewId="0" topLeftCell="A440">
      <selection activeCell="F77" sqref="F77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90" t="s">
        <v>322</v>
      </c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3" t="s">
        <v>234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1"/>
      <c r="O2" s="1"/>
    </row>
    <row r="3" spans="1:15" ht="14.25" customHeight="1">
      <c r="A3" s="93" t="s">
        <v>319</v>
      </c>
      <c r="B3" s="93"/>
      <c r="C3" s="93"/>
      <c r="D3" s="93"/>
      <c r="E3" s="93"/>
      <c r="F3" s="93"/>
      <c r="G3" s="93"/>
      <c r="H3" s="93"/>
      <c r="I3" s="1"/>
      <c r="J3" s="1"/>
      <c r="K3" s="1"/>
      <c r="L3" s="1"/>
      <c r="M3" s="1"/>
      <c r="N3" s="1"/>
      <c r="O3" s="1"/>
    </row>
    <row r="4" spans="1:15" ht="14.25" customHeight="1">
      <c r="A4" s="93" t="s">
        <v>320</v>
      </c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2"/>
      <c r="B5" s="92"/>
      <c r="C5" s="92"/>
      <c r="D5" s="92"/>
      <c r="E5" s="92"/>
      <c r="F5" s="92"/>
      <c r="G5" s="92"/>
      <c r="H5" s="92"/>
      <c r="I5" s="1"/>
      <c r="J5" s="1"/>
      <c r="K5" s="1"/>
      <c r="L5" s="1"/>
      <c r="M5" s="1"/>
      <c r="N5" s="1"/>
      <c r="O5" s="1"/>
    </row>
    <row r="6" spans="1:15" ht="14.25" customHeight="1">
      <c r="A6" s="92"/>
      <c r="B6" s="92"/>
      <c r="C6" s="92"/>
      <c r="D6" s="92"/>
      <c r="E6" s="92"/>
      <c r="F6" s="92"/>
      <c r="G6" s="92"/>
      <c r="H6" s="92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9" t="s">
        <v>318</v>
      </c>
      <c r="B7" s="89"/>
      <c r="C7" s="89"/>
      <c r="D7" s="89"/>
      <c r="E7" s="89"/>
      <c r="F7" s="89"/>
      <c r="G7" s="89"/>
      <c r="H7" s="89"/>
    </row>
    <row r="8" spans="1:8" s="7" customFormat="1" ht="16.5" customHeight="1">
      <c r="A8" s="89"/>
      <c r="B8" s="89"/>
      <c r="C8" s="89"/>
      <c r="D8" s="89"/>
      <c r="E8" s="89"/>
      <c r="F8" s="89"/>
      <c r="G8" s="89"/>
      <c r="H8" s="89"/>
    </row>
    <row r="9" spans="7:15" ht="14.25" customHeight="1">
      <c r="G9" s="91" t="s">
        <v>235</v>
      </c>
      <c r="H9" s="91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83</v>
      </c>
      <c r="H10" s="18" t="s">
        <v>317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30213.699999999997</v>
      </c>
      <c r="G11" s="21">
        <f>G14+G19+G26+G46+G68+G39</f>
        <v>29295.699999999997</v>
      </c>
      <c r="H11" s="21">
        <f>H14+H19+H26+H46+H68+H39</f>
        <v>28819.1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84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85</v>
      </c>
      <c r="B16" s="33" t="s">
        <v>9</v>
      </c>
      <c r="C16" s="33" t="s">
        <v>10</v>
      </c>
      <c r="D16" s="33" t="s">
        <v>84</v>
      </c>
      <c r="E16" s="34" t="s">
        <v>86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87</v>
      </c>
      <c r="B20" s="33" t="s">
        <v>9</v>
      </c>
      <c r="C20" s="33" t="s">
        <v>11</v>
      </c>
      <c r="D20" s="33" t="s">
        <v>88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89</v>
      </c>
      <c r="B21" s="33" t="s">
        <v>9</v>
      </c>
      <c r="C21" s="33" t="s">
        <v>11</v>
      </c>
      <c r="D21" s="35" t="s">
        <v>90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91</v>
      </c>
      <c r="B22" s="33" t="s">
        <v>9</v>
      </c>
      <c r="C22" s="33" t="s">
        <v>11</v>
      </c>
      <c r="D22" s="33" t="s">
        <v>90</v>
      </c>
      <c r="E22" s="34" t="s">
        <v>92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18917</v>
      </c>
      <c r="G26" s="44">
        <f t="shared" si="2"/>
        <v>17951.1</v>
      </c>
      <c r="H26" s="44">
        <f t="shared" si="2"/>
        <v>16755.8</v>
      </c>
    </row>
    <row r="27" spans="1:15" ht="41.25" customHeight="1">
      <c r="A27" s="40" t="s">
        <v>301</v>
      </c>
      <c r="B27" s="33" t="s">
        <v>9</v>
      </c>
      <c r="C27" s="33" t="s">
        <v>18</v>
      </c>
      <c r="D27" s="33" t="s">
        <v>93</v>
      </c>
      <c r="E27" s="34"/>
      <c r="F27" s="38">
        <f t="shared" si="2"/>
        <v>18917</v>
      </c>
      <c r="G27" s="38">
        <f t="shared" si="2"/>
        <v>17951.1</v>
      </c>
      <c r="H27" s="38">
        <f t="shared" si="2"/>
        <v>16755.8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94</v>
      </c>
      <c r="B28" s="33" t="s">
        <v>9</v>
      </c>
      <c r="C28" s="33" t="s">
        <v>18</v>
      </c>
      <c r="D28" s="35" t="s">
        <v>95</v>
      </c>
      <c r="E28" s="34"/>
      <c r="F28" s="38">
        <f>F29+F33+F36</f>
        <v>18917</v>
      </c>
      <c r="G28" s="38">
        <f>G29+G33+G36</f>
        <v>17951.1</v>
      </c>
      <c r="H28" s="38">
        <f>H29+H33+H36</f>
        <v>16755.8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89</v>
      </c>
      <c r="B29" s="33" t="s">
        <v>9</v>
      </c>
      <c r="C29" s="33" t="s">
        <v>18</v>
      </c>
      <c r="D29" s="35" t="s">
        <v>96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85</v>
      </c>
      <c r="B30" s="33" t="s">
        <v>9</v>
      </c>
      <c r="C30" s="33" t="s">
        <v>18</v>
      </c>
      <c r="D30" s="35" t="s">
        <v>96</v>
      </c>
      <c r="E30" s="34" t="s">
        <v>86</v>
      </c>
      <c r="F30" s="38">
        <v>16035.2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91</v>
      </c>
      <c r="B31" s="33" t="s">
        <v>9</v>
      </c>
      <c r="C31" s="33" t="s">
        <v>18</v>
      </c>
      <c r="D31" s="35" t="s">
        <v>96</v>
      </c>
      <c r="E31" s="34" t="s">
        <v>92</v>
      </c>
      <c r="F31" s="38">
        <v>951.8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105</v>
      </c>
      <c r="B32" s="33" t="s">
        <v>9</v>
      </c>
      <c r="C32" s="33" t="s">
        <v>18</v>
      </c>
      <c r="D32" s="35" t="s">
        <v>96</v>
      </c>
      <c r="E32" s="34" t="s">
        <v>192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97</v>
      </c>
      <c r="B33" s="33" t="s">
        <v>9</v>
      </c>
      <c r="C33" s="33" t="s">
        <v>18</v>
      </c>
      <c r="D33" s="35" t="s">
        <v>98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85</v>
      </c>
      <c r="B34" s="33" t="s">
        <v>9</v>
      </c>
      <c r="C34" s="33" t="s">
        <v>18</v>
      </c>
      <c r="D34" s="35" t="s">
        <v>98</v>
      </c>
      <c r="E34" s="34" t="s">
        <v>86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91</v>
      </c>
      <c r="B35" s="33" t="s">
        <v>9</v>
      </c>
      <c r="C35" s="33" t="s">
        <v>18</v>
      </c>
      <c r="D35" s="35" t="s">
        <v>98</v>
      </c>
      <c r="E35" s="34" t="s">
        <v>92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99</v>
      </c>
      <c r="B36" s="33" t="s">
        <v>9</v>
      </c>
      <c r="C36" s="33" t="s">
        <v>18</v>
      </c>
      <c r="D36" s="35" t="s">
        <v>100</v>
      </c>
      <c r="E36" s="34"/>
      <c r="F36" s="38">
        <f>F37+F38</f>
        <v>1876.8</v>
      </c>
      <c r="G36" s="38">
        <f>G37+G38</f>
        <v>1685.1</v>
      </c>
      <c r="H36" s="38">
        <f>H37+H38</f>
        <v>2075.2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85</v>
      </c>
      <c r="B37" s="33" t="s">
        <v>9</v>
      </c>
      <c r="C37" s="33" t="s">
        <v>18</v>
      </c>
      <c r="D37" s="35" t="s">
        <v>100</v>
      </c>
      <c r="E37" s="34" t="s">
        <v>86</v>
      </c>
      <c r="F37" s="38">
        <f>'[1]ВЕДОМСТВА'!$G$35</f>
        <v>1876.8</v>
      </c>
      <c r="G37" s="38">
        <f>'[1]ВЕДОМСТВА'!$H$35</f>
        <v>1685.1</v>
      </c>
      <c r="H37" s="38">
        <f>'[1]ВЕДОМСТВА'!$I$35</f>
        <v>2075.2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91</v>
      </c>
      <c r="B38" s="33" t="s">
        <v>9</v>
      </c>
      <c r="C38" s="33" t="s">
        <v>18</v>
      </c>
      <c r="D38" s="35" t="s">
        <v>100</v>
      </c>
      <c r="E38" s="34" t="s">
        <v>92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236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193</v>
      </c>
      <c r="B40" s="33" t="s">
        <v>9</v>
      </c>
      <c r="C40" s="33" t="s">
        <v>12</v>
      </c>
      <c r="D40" s="35" t="s">
        <v>196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237</v>
      </c>
      <c r="B41" s="33" t="s">
        <v>9</v>
      </c>
      <c r="C41" s="33" t="s">
        <v>12</v>
      </c>
      <c r="D41" s="35" t="s">
        <v>239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238</v>
      </c>
      <c r="B42" s="33" t="s">
        <v>9</v>
      </c>
      <c r="C42" s="33" t="s">
        <v>12</v>
      </c>
      <c r="D42" s="35" t="s">
        <v>240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91</v>
      </c>
      <c r="B43" s="33" t="s">
        <v>9</v>
      </c>
      <c r="C43" s="33" t="s">
        <v>12</v>
      </c>
      <c r="D43" s="35" t="s">
        <v>240</v>
      </c>
      <c r="E43" s="34" t="s">
        <v>92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3981.5999999999995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188</v>
      </c>
      <c r="B47" s="33" t="s">
        <v>9</v>
      </c>
      <c r="C47" s="33" t="s">
        <v>17</v>
      </c>
      <c r="D47" s="33" t="s">
        <v>189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264</v>
      </c>
      <c r="B48" s="33" t="s">
        <v>9</v>
      </c>
      <c r="C48" s="33" t="s">
        <v>17</v>
      </c>
      <c r="D48" s="33" t="s">
        <v>190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89</v>
      </c>
      <c r="B49" s="33" t="s">
        <v>9</v>
      </c>
      <c r="C49" s="33" t="s">
        <v>17</v>
      </c>
      <c r="D49" s="33" t="s">
        <v>191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85</v>
      </c>
      <c r="B50" s="33" t="s">
        <v>9</v>
      </c>
      <c r="C50" s="33" t="s">
        <v>17</v>
      </c>
      <c r="D50" s="33" t="s">
        <v>191</v>
      </c>
      <c r="E50" s="34" t="s">
        <v>86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91</v>
      </c>
      <c r="B51" s="33" t="s">
        <v>9</v>
      </c>
      <c r="C51" s="33" t="s">
        <v>17</v>
      </c>
      <c r="D51" s="33" t="s">
        <v>191</v>
      </c>
      <c r="E51" s="34" t="s">
        <v>92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105</v>
      </c>
      <c r="B52" s="33" t="s">
        <v>9</v>
      </c>
      <c r="C52" s="33" t="s">
        <v>17</v>
      </c>
      <c r="D52" s="33" t="s">
        <v>191</v>
      </c>
      <c r="E52" s="34" t="s">
        <v>192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280</v>
      </c>
      <c r="B53" s="33" t="s">
        <v>9</v>
      </c>
      <c r="C53" s="33" t="s">
        <v>17</v>
      </c>
      <c r="D53" s="33" t="s">
        <v>281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85</v>
      </c>
      <c r="B54" s="33" t="s">
        <v>9</v>
      </c>
      <c r="C54" s="33" t="s">
        <v>17</v>
      </c>
      <c r="D54" s="33" t="s">
        <v>281</v>
      </c>
      <c r="E54" s="34" t="s">
        <v>86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91</v>
      </c>
      <c r="B55" s="33" t="s">
        <v>9</v>
      </c>
      <c r="C55" s="33" t="s">
        <v>17</v>
      </c>
      <c r="D55" s="33" t="s">
        <v>281</v>
      </c>
      <c r="E55" s="34" t="s">
        <v>92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256</v>
      </c>
      <c r="B56" s="33" t="s">
        <v>9</v>
      </c>
      <c r="C56" s="33" t="s">
        <v>17</v>
      </c>
      <c r="D56" s="33" t="s">
        <v>257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273</v>
      </c>
      <c r="B57" s="33" t="s">
        <v>9</v>
      </c>
      <c r="C57" s="33" t="s">
        <v>17</v>
      </c>
      <c r="D57" s="35" t="s">
        <v>258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91</v>
      </c>
      <c r="B58" s="33" t="s">
        <v>9</v>
      </c>
      <c r="C58" s="33" t="s">
        <v>17</v>
      </c>
      <c r="D58" s="35" t="s">
        <v>258</v>
      </c>
      <c r="E58" s="34" t="s">
        <v>92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276</v>
      </c>
      <c r="B59" s="33" t="s">
        <v>9</v>
      </c>
      <c r="C59" s="33" t="s">
        <v>17</v>
      </c>
      <c r="D59" s="51" t="s">
        <v>118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85</v>
      </c>
      <c r="B60" s="33" t="s">
        <v>9</v>
      </c>
      <c r="C60" s="33" t="s">
        <v>17</v>
      </c>
      <c r="D60" s="51" t="s">
        <v>118</v>
      </c>
      <c r="E60" s="34" t="s">
        <v>86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91</v>
      </c>
      <c r="B61" s="33" t="s">
        <v>9</v>
      </c>
      <c r="C61" s="33" t="s">
        <v>17</v>
      </c>
      <c r="D61" s="51" t="s">
        <v>118</v>
      </c>
      <c r="E61" s="34" t="s">
        <v>92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119</v>
      </c>
      <c r="B62" s="33" t="s">
        <v>9</v>
      </c>
      <c r="C62" s="33" t="s">
        <v>17</v>
      </c>
      <c r="D62" s="51" t="s">
        <v>120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85</v>
      </c>
      <c r="B63" s="33" t="s">
        <v>9</v>
      </c>
      <c r="C63" s="33" t="s">
        <v>17</v>
      </c>
      <c r="D63" s="51" t="s">
        <v>120</v>
      </c>
      <c r="E63" s="34" t="s">
        <v>86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91</v>
      </c>
      <c r="B64" s="33" t="s">
        <v>9</v>
      </c>
      <c r="C64" s="33" t="s">
        <v>17</v>
      </c>
      <c r="D64" s="51" t="s">
        <v>120</v>
      </c>
      <c r="E64" s="34" t="s">
        <v>92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299</v>
      </c>
      <c r="B65" s="31" t="s">
        <v>9</v>
      </c>
      <c r="C65" s="31" t="s">
        <v>47</v>
      </c>
      <c r="D65" s="49"/>
      <c r="E65" s="37"/>
      <c r="F65" s="32">
        <f>F66</f>
        <v>38.3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193</v>
      </c>
      <c r="B66" s="33" t="s">
        <v>9</v>
      </c>
      <c r="C66" s="33" t="s">
        <v>47</v>
      </c>
      <c r="D66" s="35" t="s">
        <v>196</v>
      </c>
      <c r="E66" s="37"/>
      <c r="F66" s="42">
        <f>F67</f>
        <v>38.3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246</v>
      </c>
      <c r="B67" s="33" t="s">
        <v>9</v>
      </c>
      <c r="C67" s="33" t="s">
        <v>47</v>
      </c>
      <c r="D67" s="35" t="s">
        <v>300</v>
      </c>
      <c r="E67" s="34" t="s">
        <v>247</v>
      </c>
      <c r="F67" s="42">
        <v>38.3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5861.900000000001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301</v>
      </c>
      <c r="B69" s="33" t="s">
        <v>9</v>
      </c>
      <c r="C69" s="33" t="s">
        <v>48</v>
      </c>
      <c r="D69" s="35" t="s">
        <v>93</v>
      </c>
      <c r="E69" s="34"/>
      <c r="F69" s="38">
        <f>F70</f>
        <v>5861.900000000001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101</v>
      </c>
      <c r="B70" s="33" t="s">
        <v>9</v>
      </c>
      <c r="C70" s="33" t="s">
        <v>48</v>
      </c>
      <c r="D70" s="59" t="s">
        <v>95</v>
      </c>
      <c r="E70" s="34"/>
      <c r="F70" s="38">
        <f>F71+F81+F76+F79+F77</f>
        <v>5861.900000000001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102</v>
      </c>
      <c r="B71" s="33" t="s">
        <v>9</v>
      </c>
      <c r="C71" s="33" t="s">
        <v>48</v>
      </c>
      <c r="D71" s="59" t="s">
        <v>103</v>
      </c>
      <c r="E71" s="34"/>
      <c r="F71" s="38">
        <f>F72+F73+F74</f>
        <v>4099.6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104</v>
      </c>
      <c r="B72" s="33" t="s">
        <v>9</v>
      </c>
      <c r="C72" s="33" t="s">
        <v>48</v>
      </c>
      <c r="D72" s="59" t="s">
        <v>103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91</v>
      </c>
      <c r="B73" s="33" t="s">
        <v>9</v>
      </c>
      <c r="C73" s="59">
        <v>13</v>
      </c>
      <c r="D73" s="59" t="s">
        <v>103</v>
      </c>
      <c r="E73" s="59">
        <v>240</v>
      </c>
      <c r="F73" s="62">
        <v>2020.9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105</v>
      </c>
      <c r="B74" s="33" t="s">
        <v>9</v>
      </c>
      <c r="C74" s="59">
        <v>13</v>
      </c>
      <c r="D74" s="59" t="s">
        <v>103</v>
      </c>
      <c r="E74" s="59">
        <v>850</v>
      </c>
      <c r="F74" s="62">
        <v>47.7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303</v>
      </c>
      <c r="B75" s="33" t="s">
        <v>9</v>
      </c>
      <c r="C75" s="59">
        <v>13</v>
      </c>
      <c r="D75" s="59" t="s">
        <v>302</v>
      </c>
      <c r="E75" s="59"/>
      <c r="F75" s="62">
        <f>F76</f>
        <v>280.9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91</v>
      </c>
      <c r="B76" s="33" t="s">
        <v>9</v>
      </c>
      <c r="C76" s="59">
        <v>13</v>
      </c>
      <c r="D76" s="59" t="s">
        <v>302</v>
      </c>
      <c r="E76" s="59">
        <v>240</v>
      </c>
      <c r="F76" s="62">
        <v>280.9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99</v>
      </c>
      <c r="B77" s="33" t="s">
        <v>9</v>
      </c>
      <c r="C77" s="59">
        <v>13</v>
      </c>
      <c r="D77" s="59" t="s">
        <v>100</v>
      </c>
      <c r="E77" s="59"/>
      <c r="F77" s="62">
        <f>F78</f>
        <v>391.8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91</v>
      </c>
      <c r="B78" s="33" t="s">
        <v>9</v>
      </c>
      <c r="C78" s="59">
        <v>13</v>
      </c>
      <c r="D78" s="59" t="s">
        <v>100</v>
      </c>
      <c r="E78" s="59">
        <v>240</v>
      </c>
      <c r="F78" s="62">
        <f>'[1]ВЕДОМСТВА'!$G$53</f>
        <v>391.8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296</v>
      </c>
      <c r="B79" s="33" t="s">
        <v>9</v>
      </c>
      <c r="C79" s="59">
        <v>13</v>
      </c>
      <c r="D79" s="59" t="s">
        <v>295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91</v>
      </c>
      <c r="B80" s="33" t="s">
        <v>9</v>
      </c>
      <c r="C80" s="59">
        <v>13</v>
      </c>
      <c r="D80" s="59" t="s">
        <v>295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305</v>
      </c>
      <c r="B81" s="33" t="s">
        <v>9</v>
      </c>
      <c r="C81" s="59">
        <v>13</v>
      </c>
      <c r="D81" s="59" t="s">
        <v>304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91</v>
      </c>
      <c r="B82" s="33" t="s">
        <v>9</v>
      </c>
      <c r="C82" s="59">
        <v>13</v>
      </c>
      <c r="D82" s="59" t="s">
        <v>304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246</v>
      </c>
      <c r="B84" s="33" t="s">
        <v>9</v>
      </c>
      <c r="C84" s="33" t="s">
        <v>48</v>
      </c>
      <c r="D84" s="35" t="s">
        <v>56</v>
      </c>
      <c r="E84" s="34" t="s">
        <v>247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188</v>
      </c>
      <c r="B88" s="33" t="s">
        <v>10</v>
      </c>
      <c r="C88" s="33" t="s">
        <v>11</v>
      </c>
      <c r="D88" s="33" t="s">
        <v>189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274</v>
      </c>
      <c r="B89" s="33" t="s">
        <v>10</v>
      </c>
      <c r="C89" s="33" t="s">
        <v>11</v>
      </c>
      <c r="D89" s="33" t="s">
        <v>226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233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233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900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900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301</v>
      </c>
      <c r="B98" s="48" t="str">
        <f>B$94</f>
        <v>03</v>
      </c>
      <c r="C98" s="34" t="s">
        <v>15</v>
      </c>
      <c r="D98" s="33" t="s">
        <v>93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101</v>
      </c>
      <c r="B99" s="33" t="s">
        <v>11</v>
      </c>
      <c r="C99" s="33" t="str">
        <f>C97</f>
        <v>09</v>
      </c>
      <c r="D99" s="33" t="s">
        <v>95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102</v>
      </c>
      <c r="B100" s="33" t="s">
        <v>11</v>
      </c>
      <c r="C100" s="33" t="str">
        <f>C98</f>
        <v>09</v>
      </c>
      <c r="D100" s="33" t="s">
        <v>103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104</v>
      </c>
      <c r="B101" s="33" t="s">
        <v>11</v>
      </c>
      <c r="C101" s="33" t="s">
        <v>15</v>
      </c>
      <c r="D101" s="33" t="s">
        <v>103</v>
      </c>
      <c r="E101" s="34" t="s">
        <v>106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91</v>
      </c>
      <c r="B102" s="33" t="s">
        <v>11</v>
      </c>
      <c r="C102" s="33" t="s">
        <v>15</v>
      </c>
      <c r="D102" s="33" t="s">
        <v>103</v>
      </c>
      <c r="E102" s="34" t="s">
        <v>92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254</v>
      </c>
      <c r="B103" s="33" t="s">
        <v>11</v>
      </c>
      <c r="C103" s="33" t="s">
        <v>15</v>
      </c>
      <c r="D103" s="33" t="s">
        <v>107</v>
      </c>
      <c r="E103" s="34"/>
      <c r="F103" s="38">
        <f>F104</f>
        <v>33.7</v>
      </c>
      <c r="G103" s="38">
        <f>F104</f>
        <v>33.7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108</v>
      </c>
      <c r="B104" s="33" t="s">
        <v>11</v>
      </c>
      <c r="C104" s="33" t="s">
        <v>15</v>
      </c>
      <c r="D104" s="33" t="s">
        <v>255</v>
      </c>
      <c r="E104" s="34"/>
      <c r="F104" s="38">
        <f>F105</f>
        <v>33.7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91</v>
      </c>
      <c r="B105" s="33" t="s">
        <v>11</v>
      </c>
      <c r="C105" s="33" t="s">
        <v>15</v>
      </c>
      <c r="D105" s="33" t="s">
        <v>255</v>
      </c>
      <c r="E105" s="34" t="s">
        <v>92</v>
      </c>
      <c r="F105" s="38">
        <v>33.7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1424</v>
      </c>
      <c r="G107" s="27">
        <f>G108+G119</f>
        <v>1033</v>
      </c>
      <c r="H107" s="27">
        <f>H108+H119</f>
        <v>772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533</v>
      </c>
      <c r="H108" s="32">
        <f>H109+H115</f>
        <v>422</v>
      </c>
    </row>
    <row r="109" spans="1:8" s="2" customFormat="1" ht="78.75" customHeight="1">
      <c r="A109" s="57" t="s">
        <v>265</v>
      </c>
      <c r="B109" s="33" t="s">
        <v>18</v>
      </c>
      <c r="C109" s="33" t="s">
        <v>15</v>
      </c>
      <c r="D109" s="35" t="s">
        <v>109</v>
      </c>
      <c r="E109" s="34"/>
      <c r="F109" s="42">
        <f>F110</f>
        <v>959</v>
      </c>
      <c r="G109" s="42">
        <f>G110</f>
        <v>533</v>
      </c>
      <c r="H109" s="42">
        <f>H110</f>
        <v>422</v>
      </c>
    </row>
    <row r="110" spans="1:8" s="2" customFormat="1" ht="40.5" customHeight="1">
      <c r="A110" s="56" t="s">
        <v>306</v>
      </c>
      <c r="B110" s="33" t="s">
        <v>18</v>
      </c>
      <c r="C110" s="33" t="s">
        <v>15</v>
      </c>
      <c r="D110" s="35" t="s">
        <v>111</v>
      </c>
      <c r="E110" s="37"/>
      <c r="F110" s="42">
        <f>F113+F111</f>
        <v>959</v>
      </c>
      <c r="G110" s="42">
        <f>G113+G111</f>
        <v>533</v>
      </c>
      <c r="H110" s="42">
        <f>H113+H111</f>
        <v>422</v>
      </c>
    </row>
    <row r="111" spans="1:8" s="2" customFormat="1" ht="29.25" customHeight="1">
      <c r="A111" s="64" t="s">
        <v>113</v>
      </c>
      <c r="B111" s="33" t="s">
        <v>18</v>
      </c>
      <c r="C111" s="33" t="s">
        <v>15</v>
      </c>
      <c r="D111" s="35" t="s">
        <v>112</v>
      </c>
      <c r="E111" s="34"/>
      <c r="F111" s="38">
        <f>F112</f>
        <v>536</v>
      </c>
      <c r="G111" s="38"/>
      <c r="H111" s="38"/>
    </row>
    <row r="112" spans="1:8" s="2" customFormat="1" ht="24.75" customHeight="1">
      <c r="A112" s="64" t="s">
        <v>91</v>
      </c>
      <c r="B112" s="33" t="s">
        <v>18</v>
      </c>
      <c r="C112" s="33" t="s">
        <v>15</v>
      </c>
      <c r="D112" s="35" t="s">
        <v>112</v>
      </c>
      <c r="E112" s="34" t="s">
        <v>92</v>
      </c>
      <c r="F112" s="38">
        <f>'[1]ВЕДОМСТВА'!$G$75</f>
        <v>536</v>
      </c>
      <c r="G112" s="38"/>
      <c r="H112" s="38"/>
    </row>
    <row r="113" spans="1:8" s="2" customFormat="1" ht="117" customHeight="1">
      <c r="A113" s="56" t="s">
        <v>353</v>
      </c>
      <c r="B113" s="33" t="s">
        <v>18</v>
      </c>
      <c r="C113" s="33" t="s">
        <v>15</v>
      </c>
      <c r="D113" s="35" t="s">
        <v>114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91</v>
      </c>
      <c r="B114" s="33" t="s">
        <v>18</v>
      </c>
      <c r="C114" s="33" t="s">
        <v>15</v>
      </c>
      <c r="D114" s="35" t="s">
        <v>114</v>
      </c>
      <c r="E114" s="34" t="s">
        <v>92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188</v>
      </c>
      <c r="B115" s="33" t="s">
        <v>18</v>
      </c>
      <c r="C115" s="33" t="s">
        <v>15</v>
      </c>
      <c r="D115" s="33" t="s">
        <v>189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266</v>
      </c>
      <c r="B116" s="33" t="s">
        <v>18</v>
      </c>
      <c r="C116" s="33" t="s">
        <v>15</v>
      </c>
      <c r="D116" s="33" t="s">
        <v>226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113</v>
      </c>
      <c r="B117" s="33" t="s">
        <v>18</v>
      </c>
      <c r="C117" s="33" t="s">
        <v>15</v>
      </c>
      <c r="D117" s="33" t="s">
        <v>232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231</v>
      </c>
      <c r="B118" s="33" t="s">
        <v>18</v>
      </c>
      <c r="C118" s="33" t="s">
        <v>15</v>
      </c>
      <c r="D118" s="33" t="s">
        <v>232</v>
      </c>
      <c r="E118" s="34" t="s">
        <v>230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465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341</v>
      </c>
      <c r="B120" s="33" t="s">
        <v>18</v>
      </c>
      <c r="C120" s="33">
        <v>12</v>
      </c>
      <c r="D120" s="35" t="s">
        <v>115</v>
      </c>
      <c r="E120" s="34"/>
      <c r="F120" s="42">
        <f>F121</f>
        <v>315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270</v>
      </c>
      <c r="B121" s="33" t="s">
        <v>18</v>
      </c>
      <c r="C121" s="33">
        <v>12</v>
      </c>
      <c r="D121" s="35" t="s">
        <v>116</v>
      </c>
      <c r="E121" s="34"/>
      <c r="F121" s="24">
        <f>F122</f>
        <v>315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91</v>
      </c>
      <c r="B122" s="33" t="s">
        <v>18</v>
      </c>
      <c r="C122" s="33" t="s">
        <v>19</v>
      </c>
      <c r="D122" s="35" t="s">
        <v>116</v>
      </c>
      <c r="E122" s="34" t="s">
        <v>92</v>
      </c>
      <c r="F122" s="24">
        <f>'[1]ВЕДОМСТВА'!$G$81</f>
        <v>315</v>
      </c>
      <c r="G122" s="38">
        <v>350</v>
      </c>
      <c r="H122" s="24">
        <v>350</v>
      </c>
    </row>
    <row r="123" spans="1:8" s="2" customFormat="1" ht="27" customHeight="1">
      <c r="A123" s="64" t="s">
        <v>342</v>
      </c>
      <c r="B123" s="33" t="s">
        <v>18</v>
      </c>
      <c r="C123" s="33" t="s">
        <v>19</v>
      </c>
      <c r="D123" s="35" t="s">
        <v>261</v>
      </c>
      <c r="E123" s="34"/>
      <c r="F123" s="38">
        <f>F124</f>
        <v>150</v>
      </c>
      <c r="G123" s="38">
        <f>G124</f>
        <v>150</v>
      </c>
      <c r="H123" s="38"/>
    </row>
    <row r="124" spans="1:8" s="2" customFormat="1" ht="27" customHeight="1">
      <c r="A124" s="64" t="s">
        <v>271</v>
      </c>
      <c r="B124" s="33" t="s">
        <v>18</v>
      </c>
      <c r="C124" s="33" t="s">
        <v>19</v>
      </c>
      <c r="D124" s="35" t="s">
        <v>262</v>
      </c>
      <c r="E124" s="34"/>
      <c r="F124" s="38">
        <f>F125</f>
        <v>150</v>
      </c>
      <c r="G124" s="38">
        <f>G125</f>
        <v>150</v>
      </c>
      <c r="H124" s="38"/>
    </row>
    <row r="125" spans="1:8" s="2" customFormat="1" ht="36.75" customHeight="1">
      <c r="A125" s="64" t="s">
        <v>267</v>
      </c>
      <c r="B125" s="33" t="s">
        <v>18</v>
      </c>
      <c r="C125" s="33" t="s">
        <v>19</v>
      </c>
      <c r="D125" s="35" t="s">
        <v>263</v>
      </c>
      <c r="E125" s="34"/>
      <c r="F125" s="38">
        <v>150</v>
      </c>
      <c r="G125" s="38">
        <v>150</v>
      </c>
      <c r="H125" s="38"/>
    </row>
    <row r="126" spans="1:8" s="2" customFormat="1" ht="39.75" customHeight="1">
      <c r="A126" s="64" t="s">
        <v>110</v>
      </c>
      <c r="B126" s="33" t="s">
        <v>18</v>
      </c>
      <c r="C126" s="33" t="s">
        <v>19</v>
      </c>
      <c r="D126" s="35" t="s">
        <v>263</v>
      </c>
      <c r="E126" s="34" t="s">
        <v>72</v>
      </c>
      <c r="F126" s="38">
        <v>150</v>
      </c>
      <c r="G126" s="38">
        <v>150</v>
      </c>
      <c r="H126" s="38"/>
    </row>
    <row r="127" spans="1:8" s="2" customFormat="1" ht="32.25" customHeight="1">
      <c r="A127" s="64" t="s">
        <v>91</v>
      </c>
      <c r="B127" s="33" t="s">
        <v>18</v>
      </c>
      <c r="C127" s="33" t="s">
        <v>19</v>
      </c>
      <c r="D127" s="35" t="s">
        <v>263</v>
      </c>
      <c r="E127" s="34" t="s">
        <v>92</v>
      </c>
      <c r="F127" s="38"/>
      <c r="G127" s="38"/>
      <c r="H127" s="38"/>
    </row>
    <row r="128" spans="1:15" ht="15" customHeight="1">
      <c r="A128" s="43" t="s">
        <v>1</v>
      </c>
      <c r="B128" s="20" t="s">
        <v>12</v>
      </c>
      <c r="F128" s="32">
        <f>F129+F138</f>
        <v>15163.6</v>
      </c>
      <c r="G128" s="32">
        <f>G129</f>
        <v>1048.4</v>
      </c>
      <c r="H128" s="32">
        <f>H129</f>
        <v>1048.4</v>
      </c>
      <c r="I128" s="1"/>
      <c r="J128" s="1"/>
      <c r="K128" s="1"/>
      <c r="L128" s="1"/>
      <c r="M128" s="1"/>
      <c r="N128" s="1"/>
      <c r="O128" s="1"/>
    </row>
    <row r="129" spans="1:15" ht="15" customHeight="1">
      <c r="A129" s="60" t="s">
        <v>81</v>
      </c>
      <c r="B129" s="31" t="s">
        <v>12</v>
      </c>
      <c r="C129" s="31" t="s">
        <v>9</v>
      </c>
      <c r="D129" s="31"/>
      <c r="E129" s="37"/>
      <c r="F129" s="44">
        <f>F130+F135</f>
        <v>11952.2</v>
      </c>
      <c r="G129" s="44">
        <f>G130+G135</f>
        <v>1048.4</v>
      </c>
      <c r="H129" s="44">
        <f>H130+H135</f>
        <v>1048.4</v>
      </c>
      <c r="I129" s="1"/>
      <c r="J129" s="1"/>
      <c r="K129" s="1"/>
      <c r="L129" s="1"/>
      <c r="M129" s="1"/>
      <c r="N129" s="1"/>
      <c r="O129" s="1"/>
    </row>
    <row r="130" spans="1:15" ht="68.25" customHeight="1">
      <c r="A130" s="87" t="s">
        <v>335</v>
      </c>
      <c r="B130" s="33" t="s">
        <v>12</v>
      </c>
      <c r="C130" s="33" t="s">
        <v>9</v>
      </c>
      <c r="D130" s="33" t="s">
        <v>334</v>
      </c>
      <c r="E130" s="34"/>
      <c r="F130" s="38">
        <f>F131+F133</f>
        <v>10480.1</v>
      </c>
      <c r="G130" s="38"/>
      <c r="H130" s="38"/>
      <c r="I130" s="1"/>
      <c r="J130" s="1"/>
      <c r="K130" s="1"/>
      <c r="L130" s="1"/>
      <c r="M130" s="1"/>
      <c r="N130" s="1"/>
      <c r="O130" s="1"/>
    </row>
    <row r="131" spans="1:15" ht="55.5" customHeight="1">
      <c r="A131" s="63" t="s">
        <v>360</v>
      </c>
      <c r="B131" s="33" t="s">
        <v>12</v>
      </c>
      <c r="C131" s="33" t="s">
        <v>9</v>
      </c>
      <c r="D131" s="33" t="s">
        <v>357</v>
      </c>
      <c r="E131" s="34"/>
      <c r="F131" s="38">
        <f>F132</f>
        <v>3860.4</v>
      </c>
      <c r="G131" s="38"/>
      <c r="H131" s="38"/>
      <c r="I131" s="1"/>
      <c r="J131" s="1"/>
      <c r="K131" s="1"/>
      <c r="L131" s="1"/>
      <c r="M131" s="1"/>
      <c r="N131" s="1"/>
      <c r="O131" s="1"/>
    </row>
    <row r="132" spans="1:15" ht="18.75" customHeight="1">
      <c r="A132" s="79" t="s">
        <v>293</v>
      </c>
      <c r="B132" s="33" t="s">
        <v>12</v>
      </c>
      <c r="C132" s="33" t="s">
        <v>9</v>
      </c>
      <c r="D132" s="33" t="s">
        <v>357</v>
      </c>
      <c r="E132" s="34" t="s">
        <v>279</v>
      </c>
      <c r="F132" s="38">
        <f>'[1]ВЕДОМСТВА'!$G$90</f>
        <v>3860.4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30" customHeight="1">
      <c r="A133" s="63" t="s">
        <v>359</v>
      </c>
      <c r="B133" s="33" t="s">
        <v>12</v>
      </c>
      <c r="C133" s="33" t="s">
        <v>9</v>
      </c>
      <c r="D133" s="33" t="s">
        <v>358</v>
      </c>
      <c r="E133" s="34"/>
      <c r="F133" s="38">
        <f>F134</f>
        <v>6619.7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15" customHeight="1">
      <c r="A134" s="79" t="s">
        <v>293</v>
      </c>
      <c r="B134" s="33" t="s">
        <v>12</v>
      </c>
      <c r="C134" s="33" t="s">
        <v>9</v>
      </c>
      <c r="D134" s="33" t="s">
        <v>358</v>
      </c>
      <c r="E134" s="34" t="s">
        <v>279</v>
      </c>
      <c r="F134" s="38">
        <f>'[1]ВЕДОМСТВА'!$G$93</f>
        <v>6619.7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56.25" customHeight="1">
      <c r="A135" s="64" t="s">
        <v>364</v>
      </c>
      <c r="B135" s="33" t="s">
        <v>12</v>
      </c>
      <c r="C135" s="33" t="s">
        <v>9</v>
      </c>
      <c r="D135" s="33" t="s">
        <v>366</v>
      </c>
      <c r="E135" s="34"/>
      <c r="F135" s="38">
        <f>F136</f>
        <v>1472.1</v>
      </c>
      <c r="G135" s="38">
        <v>1048.4</v>
      </c>
      <c r="H135" s="38">
        <v>1048.4</v>
      </c>
      <c r="I135" s="1"/>
      <c r="J135" s="1"/>
      <c r="K135" s="1"/>
      <c r="L135" s="1"/>
      <c r="M135" s="1"/>
      <c r="N135" s="1"/>
      <c r="O135" s="1"/>
    </row>
    <row r="136" spans="1:15" ht="54" customHeight="1">
      <c r="A136" s="64" t="s">
        <v>365</v>
      </c>
      <c r="B136" s="33" t="s">
        <v>12</v>
      </c>
      <c r="C136" s="33" t="s">
        <v>9</v>
      </c>
      <c r="D136" s="33" t="s">
        <v>367</v>
      </c>
      <c r="E136" s="34"/>
      <c r="F136" s="38">
        <f>F137</f>
        <v>1472.1</v>
      </c>
      <c r="G136" s="38">
        <v>1048.4</v>
      </c>
      <c r="H136" s="38">
        <v>1048.4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64" t="s">
        <v>91</v>
      </c>
      <c r="B137" s="33" t="s">
        <v>12</v>
      </c>
      <c r="C137" s="33" t="s">
        <v>9</v>
      </c>
      <c r="D137" s="33" t="s">
        <v>367</v>
      </c>
      <c r="E137" s="34" t="s">
        <v>92</v>
      </c>
      <c r="F137" s="38">
        <v>1472.1</v>
      </c>
      <c r="G137" s="38">
        <v>1048.4</v>
      </c>
      <c r="H137" s="38">
        <v>1048.4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85" t="s">
        <v>370</v>
      </c>
      <c r="B138" s="31" t="s">
        <v>12</v>
      </c>
      <c r="C138" s="31" t="s">
        <v>10</v>
      </c>
      <c r="D138" s="31"/>
      <c r="E138" s="37"/>
      <c r="F138" s="44">
        <f>F139</f>
        <v>3211.4</v>
      </c>
      <c r="G138" s="44">
        <v>0</v>
      </c>
      <c r="H138" s="44">
        <v>0</v>
      </c>
      <c r="I138" s="1"/>
      <c r="J138" s="1"/>
      <c r="K138" s="1"/>
      <c r="L138" s="1"/>
      <c r="M138" s="1"/>
      <c r="N138" s="1"/>
      <c r="O138" s="1"/>
    </row>
    <row r="139" spans="1:15" ht="38.25" customHeight="1">
      <c r="A139" s="63" t="s">
        <v>188</v>
      </c>
      <c r="B139" s="33" t="s">
        <v>12</v>
      </c>
      <c r="C139" s="33" t="s">
        <v>10</v>
      </c>
      <c r="D139" s="33" t="s">
        <v>189</v>
      </c>
      <c r="E139" s="34"/>
      <c r="F139" s="38">
        <f>F140</f>
        <v>3211.4</v>
      </c>
      <c r="G139" s="38">
        <v>0</v>
      </c>
      <c r="H139" s="38">
        <v>0</v>
      </c>
      <c r="I139" s="1"/>
      <c r="J139" s="1"/>
      <c r="K139" s="1"/>
      <c r="L139" s="1"/>
      <c r="M139" s="1"/>
      <c r="N139" s="1"/>
      <c r="O139" s="1"/>
    </row>
    <row r="140" spans="1:15" ht="45" customHeight="1">
      <c r="A140" s="28" t="s">
        <v>266</v>
      </c>
      <c r="B140" s="33" t="s">
        <v>12</v>
      </c>
      <c r="C140" s="33" t="s">
        <v>10</v>
      </c>
      <c r="D140" s="33" t="s">
        <v>226</v>
      </c>
      <c r="E140" s="34"/>
      <c r="F140" s="38">
        <v>3211.4</v>
      </c>
      <c r="G140" s="38">
        <v>0</v>
      </c>
      <c r="H140" s="38">
        <v>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87" t="s">
        <v>371</v>
      </c>
      <c r="B141" s="33" t="s">
        <v>12</v>
      </c>
      <c r="C141" s="33" t="s">
        <v>10</v>
      </c>
      <c r="D141" s="33" t="s">
        <v>372</v>
      </c>
      <c r="E141" s="34"/>
      <c r="F141" s="38">
        <v>2248</v>
      </c>
      <c r="G141" s="38">
        <v>0</v>
      </c>
      <c r="H141" s="38">
        <v>0</v>
      </c>
      <c r="I141" s="1"/>
      <c r="J141" s="1"/>
      <c r="K141" s="1"/>
      <c r="L141" s="1"/>
      <c r="M141" s="1"/>
      <c r="N141" s="1"/>
      <c r="O141" s="1"/>
    </row>
    <row r="142" spans="1:15" ht="16.5" customHeight="1">
      <c r="A142" s="82" t="s">
        <v>373</v>
      </c>
      <c r="B142" s="33" t="s">
        <v>12</v>
      </c>
      <c r="C142" s="33" t="s">
        <v>10</v>
      </c>
      <c r="D142" s="33" t="s">
        <v>372</v>
      </c>
      <c r="E142" s="34" t="s">
        <v>230</v>
      </c>
      <c r="F142" s="38">
        <v>2248</v>
      </c>
      <c r="G142" s="38">
        <v>0</v>
      </c>
      <c r="H142" s="38">
        <v>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87" t="s">
        <v>374</v>
      </c>
      <c r="B143" s="33" t="s">
        <v>12</v>
      </c>
      <c r="C143" s="33" t="s">
        <v>10</v>
      </c>
      <c r="D143" s="33" t="s">
        <v>375</v>
      </c>
      <c r="E143" s="34"/>
      <c r="F143" s="38">
        <v>963.4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15.75" customHeight="1">
      <c r="A144" s="82" t="s">
        <v>373</v>
      </c>
      <c r="B144" s="33" t="s">
        <v>12</v>
      </c>
      <c r="C144" s="33" t="s">
        <v>10</v>
      </c>
      <c r="D144" s="33" t="s">
        <v>375</v>
      </c>
      <c r="E144" s="34" t="s">
        <v>230</v>
      </c>
      <c r="F144" s="38">
        <v>963.4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16.5" customHeight="1">
      <c r="A145" s="19" t="s">
        <v>2</v>
      </c>
      <c r="B145" s="20" t="s">
        <v>14</v>
      </c>
      <c r="F145" s="32">
        <f>F146+F177+F249+F262</f>
        <v>97259.7</v>
      </c>
      <c r="G145" s="32">
        <f>G146+G177+G249+G262</f>
        <v>147927.69999999998</v>
      </c>
      <c r="H145" s="32">
        <f>H146+H177+H249+H262</f>
        <v>91237.99999999999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19" t="s">
        <v>45</v>
      </c>
      <c r="B146" s="20" t="s">
        <v>14</v>
      </c>
      <c r="C146" s="20" t="s">
        <v>9</v>
      </c>
      <c r="F146" s="32">
        <f aca="true" t="shared" si="8" ref="F146:H147">F147</f>
        <v>27240.7</v>
      </c>
      <c r="G146" s="32">
        <f t="shared" si="8"/>
        <v>93408.5</v>
      </c>
      <c r="H146" s="32">
        <f t="shared" si="8"/>
        <v>29804.399999999998</v>
      </c>
      <c r="I146" s="1"/>
      <c r="J146" s="1"/>
      <c r="K146" s="1"/>
      <c r="L146" s="1"/>
      <c r="M146" s="1"/>
      <c r="N146" s="1"/>
      <c r="O146" s="1"/>
    </row>
    <row r="147" spans="1:15" ht="39.75" customHeight="1">
      <c r="A147" s="57" t="s">
        <v>139</v>
      </c>
      <c r="B147" s="33" t="s">
        <v>14</v>
      </c>
      <c r="C147" s="33" t="s">
        <v>9</v>
      </c>
      <c r="D147" s="33" t="s">
        <v>140</v>
      </c>
      <c r="E147" s="34"/>
      <c r="F147" s="61">
        <f t="shared" si="8"/>
        <v>27240.7</v>
      </c>
      <c r="G147" s="61">
        <f t="shared" si="8"/>
        <v>93408.5</v>
      </c>
      <c r="H147" s="61">
        <f t="shared" si="8"/>
        <v>29804.399999999998</v>
      </c>
      <c r="I147" s="1"/>
      <c r="J147" s="1"/>
      <c r="K147" s="1"/>
      <c r="L147" s="1"/>
      <c r="M147" s="1"/>
      <c r="N147" s="1"/>
      <c r="O147" s="1"/>
    </row>
    <row r="148" spans="1:15" ht="24" customHeight="1">
      <c r="A148" s="57" t="s">
        <v>142</v>
      </c>
      <c r="B148" s="33" t="s">
        <v>14</v>
      </c>
      <c r="C148" s="33" t="s">
        <v>9</v>
      </c>
      <c r="D148" s="33" t="s">
        <v>141</v>
      </c>
      <c r="E148" s="34"/>
      <c r="F148" s="61">
        <f>F149+F165+F155+F167+F169+F173+F175+F171+F157+F159+F161+F163</f>
        <v>27240.7</v>
      </c>
      <c r="G148" s="61">
        <f>G149+G165+G155+G167+G169+G173+G175+G171+G157+G159+G161+G163</f>
        <v>93408.5</v>
      </c>
      <c r="H148" s="61">
        <f>H149+H165+H155+H167+H169+H173+H175+H171+H157+H159+H161+H163</f>
        <v>29804.399999999998</v>
      </c>
      <c r="I148" s="1"/>
      <c r="J148" s="1"/>
      <c r="K148" s="1"/>
      <c r="L148" s="1"/>
      <c r="M148" s="1"/>
      <c r="N148" s="1"/>
      <c r="O148" s="1"/>
    </row>
    <row r="149" spans="1:15" ht="38.25" customHeight="1">
      <c r="A149" s="56" t="s">
        <v>143</v>
      </c>
      <c r="B149" s="33" t="s">
        <v>14</v>
      </c>
      <c r="C149" s="33" t="s">
        <v>9</v>
      </c>
      <c r="D149" s="33" t="s">
        <v>144</v>
      </c>
      <c r="E149" s="34"/>
      <c r="F149" s="61">
        <f>F150+F151</f>
        <v>8565.7</v>
      </c>
      <c r="G149" s="61">
        <f>G150+G151</f>
        <v>8068.599999999999</v>
      </c>
      <c r="H149" s="61">
        <f>H150+H151</f>
        <v>7938.599999999999</v>
      </c>
      <c r="I149" s="1"/>
      <c r="J149" s="1"/>
      <c r="K149" s="1"/>
      <c r="L149" s="1"/>
      <c r="M149" s="1"/>
      <c r="N149" s="1"/>
      <c r="O149" s="1"/>
    </row>
    <row r="150" spans="1:15" ht="27" customHeight="1">
      <c r="A150" s="64" t="s">
        <v>149</v>
      </c>
      <c r="B150" s="33" t="s">
        <v>14</v>
      </c>
      <c r="C150" s="33" t="s">
        <v>9</v>
      </c>
      <c r="D150" s="33" t="s">
        <v>144</v>
      </c>
      <c r="E150" s="34" t="s">
        <v>150</v>
      </c>
      <c r="F150" s="61">
        <f aca="true" t="shared" si="9" ref="F150:H151">F153</f>
        <v>238.5</v>
      </c>
      <c r="G150" s="61">
        <f t="shared" si="9"/>
        <v>272.4</v>
      </c>
      <c r="H150" s="61">
        <f t="shared" si="9"/>
        <v>272.4</v>
      </c>
      <c r="I150" s="1"/>
      <c r="J150" s="1"/>
      <c r="K150" s="1"/>
      <c r="L150" s="1"/>
      <c r="M150" s="1"/>
      <c r="N150" s="1"/>
      <c r="O150" s="1"/>
    </row>
    <row r="151" spans="1:15" ht="15.75" customHeight="1">
      <c r="A151" s="66" t="s">
        <v>145</v>
      </c>
      <c r="B151" s="33" t="s">
        <v>14</v>
      </c>
      <c r="C151" s="33" t="s">
        <v>9</v>
      </c>
      <c r="D151" s="33" t="s">
        <v>144</v>
      </c>
      <c r="E151" s="34" t="s">
        <v>146</v>
      </c>
      <c r="F151" s="61">
        <f t="shared" si="9"/>
        <v>8327.2</v>
      </c>
      <c r="G151" s="61">
        <f t="shared" si="9"/>
        <v>7796.2</v>
      </c>
      <c r="H151" s="61">
        <f t="shared" si="9"/>
        <v>7666.2</v>
      </c>
      <c r="I151" s="1"/>
      <c r="J151" s="1"/>
      <c r="K151" s="1"/>
      <c r="L151" s="1"/>
      <c r="M151" s="1"/>
      <c r="N151" s="1"/>
      <c r="O151" s="1"/>
    </row>
    <row r="152" spans="1:15" ht="22.5" customHeight="1">
      <c r="A152" s="67" t="s">
        <v>147</v>
      </c>
      <c r="B152" s="33" t="s">
        <v>14</v>
      </c>
      <c r="C152" s="33" t="s">
        <v>9</v>
      </c>
      <c r="D152" s="33" t="s">
        <v>148</v>
      </c>
      <c r="E152" s="34"/>
      <c r="F152" s="38">
        <f>F153+F154</f>
        <v>8565.7</v>
      </c>
      <c r="G152" s="38">
        <f>G153+G154</f>
        <v>8068.599999999999</v>
      </c>
      <c r="H152" s="38">
        <f>H153+H154</f>
        <v>7938.599999999999</v>
      </c>
      <c r="I152" s="1"/>
      <c r="J152" s="1"/>
      <c r="K152" s="1"/>
      <c r="L152" s="1"/>
      <c r="M152" s="1"/>
      <c r="N152" s="1"/>
      <c r="O152" s="1"/>
    </row>
    <row r="153" spans="1:15" ht="26.25" customHeight="1">
      <c r="A153" s="64" t="s">
        <v>149</v>
      </c>
      <c r="B153" s="33" t="s">
        <v>14</v>
      </c>
      <c r="C153" s="33" t="s">
        <v>9</v>
      </c>
      <c r="D153" s="33" t="s">
        <v>148</v>
      </c>
      <c r="E153" s="34" t="s">
        <v>150</v>
      </c>
      <c r="F153" s="38">
        <v>238.5</v>
      </c>
      <c r="G153" s="42">
        <f>'[1]ВЕДОМСТВА'!$H$102+'[1]ВЕДОМСТВА'!$H$371</f>
        <v>272.4</v>
      </c>
      <c r="H153" s="38">
        <v>272.4</v>
      </c>
      <c r="I153" s="1"/>
      <c r="J153" s="1"/>
      <c r="K153" s="1"/>
      <c r="L153" s="1"/>
      <c r="M153" s="1"/>
      <c r="N153" s="1"/>
      <c r="O153" s="1"/>
    </row>
    <row r="154" spans="1:15" ht="14.25" customHeight="1">
      <c r="A154" s="66" t="s">
        <v>145</v>
      </c>
      <c r="B154" s="33" t="s">
        <v>14</v>
      </c>
      <c r="C154" s="33" t="s">
        <v>9</v>
      </c>
      <c r="D154" s="33" t="s">
        <v>148</v>
      </c>
      <c r="E154" s="34" t="s">
        <v>146</v>
      </c>
      <c r="F154" s="61">
        <v>8327.2</v>
      </c>
      <c r="G154" s="38">
        <v>7796.2</v>
      </c>
      <c r="H154" s="38">
        <v>7666.2</v>
      </c>
      <c r="I154" s="1"/>
      <c r="J154" s="1"/>
      <c r="K154" s="1"/>
      <c r="L154" s="1"/>
      <c r="M154" s="1"/>
      <c r="N154" s="1"/>
      <c r="O154" s="1"/>
    </row>
    <row r="155" spans="1:15" ht="39.75" customHeight="1">
      <c r="A155" s="64" t="s">
        <v>303</v>
      </c>
      <c r="B155" s="33" t="s">
        <v>14</v>
      </c>
      <c r="C155" s="33" t="s">
        <v>9</v>
      </c>
      <c r="D155" s="59" t="s">
        <v>314</v>
      </c>
      <c r="E155" s="34"/>
      <c r="F155" s="61">
        <f>F156</f>
        <v>647.8</v>
      </c>
      <c r="G155" s="61">
        <f>G156</f>
        <v>604.3</v>
      </c>
      <c r="H155" s="61">
        <f>H156</f>
        <v>604.3</v>
      </c>
      <c r="I155" s="1"/>
      <c r="J155" s="1"/>
      <c r="K155" s="1"/>
      <c r="L155" s="1"/>
      <c r="M155" s="1"/>
      <c r="N155" s="1"/>
      <c r="O155" s="1"/>
    </row>
    <row r="156" spans="1:15" ht="14.25" customHeight="1">
      <c r="A156" s="66" t="s">
        <v>145</v>
      </c>
      <c r="B156" s="33" t="s">
        <v>14</v>
      </c>
      <c r="C156" s="33" t="s">
        <v>9</v>
      </c>
      <c r="D156" s="59" t="s">
        <v>314</v>
      </c>
      <c r="E156" s="34" t="s">
        <v>146</v>
      </c>
      <c r="F156" s="61">
        <v>647.8</v>
      </c>
      <c r="G156" s="38">
        <v>604.3</v>
      </c>
      <c r="H156" s="38">
        <v>604.3</v>
      </c>
      <c r="I156" s="1"/>
      <c r="J156" s="1"/>
      <c r="K156" s="1"/>
      <c r="L156" s="1"/>
      <c r="M156" s="1"/>
      <c r="N156" s="1"/>
      <c r="O156" s="1"/>
    </row>
    <row r="157" spans="1:15" ht="56.25" customHeight="1">
      <c r="A157" s="81" t="s">
        <v>345</v>
      </c>
      <c r="B157" s="33" t="s">
        <v>14</v>
      </c>
      <c r="C157" s="33" t="s">
        <v>9</v>
      </c>
      <c r="D157" s="59" t="s">
        <v>346</v>
      </c>
      <c r="E157" s="34"/>
      <c r="F157" s="38">
        <f>F158</f>
        <v>45</v>
      </c>
      <c r="G157" s="42">
        <v>0</v>
      </c>
      <c r="H157" s="38">
        <v>0</v>
      </c>
      <c r="I157" s="1"/>
      <c r="J157" s="1"/>
      <c r="K157" s="1"/>
      <c r="L157" s="1"/>
      <c r="M157" s="1"/>
      <c r="N157" s="1"/>
      <c r="O157" s="1"/>
    </row>
    <row r="158" spans="1:15" ht="19.5" customHeight="1">
      <c r="A158" s="66" t="s">
        <v>145</v>
      </c>
      <c r="B158" s="33" t="s">
        <v>14</v>
      </c>
      <c r="C158" s="33" t="s">
        <v>9</v>
      </c>
      <c r="D158" s="59" t="s">
        <v>346</v>
      </c>
      <c r="E158" s="34" t="s">
        <v>146</v>
      </c>
      <c r="F158" s="38">
        <v>45</v>
      </c>
      <c r="G158" s="42">
        <v>0</v>
      </c>
      <c r="H158" s="38">
        <v>0</v>
      </c>
      <c r="I158" s="1"/>
      <c r="J158" s="1"/>
      <c r="K158" s="1"/>
      <c r="L158" s="1"/>
      <c r="M158" s="1"/>
      <c r="N158" s="1"/>
      <c r="O158" s="1"/>
    </row>
    <row r="159" spans="1:15" ht="28.5" customHeight="1">
      <c r="A159" s="84" t="s">
        <v>282</v>
      </c>
      <c r="B159" s="33" t="s">
        <v>14</v>
      </c>
      <c r="C159" s="33" t="s">
        <v>9</v>
      </c>
      <c r="D159" s="59" t="s">
        <v>347</v>
      </c>
      <c r="E159" s="34"/>
      <c r="F159" s="38">
        <v>6.6</v>
      </c>
      <c r="G159" s="42">
        <v>0</v>
      </c>
      <c r="H159" s="38">
        <v>0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66" t="s">
        <v>145</v>
      </c>
      <c r="B160" s="33" t="s">
        <v>14</v>
      </c>
      <c r="C160" s="33" t="s">
        <v>9</v>
      </c>
      <c r="D160" s="59" t="s">
        <v>347</v>
      </c>
      <c r="E160" s="34" t="s">
        <v>146</v>
      </c>
      <c r="F160" s="38">
        <v>6.6</v>
      </c>
      <c r="G160" s="42">
        <v>0</v>
      </c>
      <c r="H160" s="38">
        <v>0</v>
      </c>
      <c r="I160" s="1"/>
      <c r="J160" s="1"/>
      <c r="K160" s="1"/>
      <c r="L160" s="1"/>
      <c r="M160" s="1"/>
      <c r="N160" s="1"/>
      <c r="O160" s="1"/>
    </row>
    <row r="161" spans="1:15" ht="31.5" customHeight="1">
      <c r="A161" s="64" t="s">
        <v>277</v>
      </c>
      <c r="B161" s="33" t="s">
        <v>14</v>
      </c>
      <c r="C161" s="33" t="s">
        <v>9</v>
      </c>
      <c r="D161" s="33" t="s">
        <v>278</v>
      </c>
      <c r="E161" s="34"/>
      <c r="F161" s="38">
        <v>0</v>
      </c>
      <c r="G161" s="42">
        <v>18170</v>
      </c>
      <c r="H161" s="38">
        <v>0</v>
      </c>
      <c r="I161" s="1"/>
      <c r="J161" s="1"/>
      <c r="K161" s="1"/>
      <c r="L161" s="1"/>
      <c r="M161" s="1"/>
      <c r="N161" s="1"/>
      <c r="O161" s="1"/>
    </row>
    <row r="162" spans="1:15" ht="52.5" customHeight="1">
      <c r="A162" s="75" t="s">
        <v>287</v>
      </c>
      <c r="B162" s="33" t="s">
        <v>14</v>
      </c>
      <c r="C162" s="33" t="s">
        <v>9</v>
      </c>
      <c r="D162" s="33" t="s">
        <v>278</v>
      </c>
      <c r="E162" s="34" t="s">
        <v>286</v>
      </c>
      <c r="F162" s="38">
        <v>0</v>
      </c>
      <c r="G162" s="42">
        <v>18170</v>
      </c>
      <c r="H162" s="38">
        <v>0</v>
      </c>
      <c r="I162" s="1"/>
      <c r="J162" s="1"/>
      <c r="K162" s="1"/>
      <c r="L162" s="1"/>
      <c r="M162" s="1"/>
      <c r="N162" s="1"/>
      <c r="O162" s="1"/>
    </row>
    <row r="163" spans="1:15" ht="31.5" customHeight="1">
      <c r="A163" s="75" t="s">
        <v>361</v>
      </c>
      <c r="B163" s="33" t="s">
        <v>14</v>
      </c>
      <c r="C163" s="33" t="s">
        <v>9</v>
      </c>
      <c r="D163" s="33" t="s">
        <v>362</v>
      </c>
      <c r="E163" s="34"/>
      <c r="F163" s="38">
        <v>38.2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75" t="s">
        <v>145</v>
      </c>
      <c r="B164" s="33" t="s">
        <v>14</v>
      </c>
      <c r="C164" s="33" t="s">
        <v>9</v>
      </c>
      <c r="D164" s="33" t="s">
        <v>362</v>
      </c>
      <c r="E164" s="34" t="s">
        <v>146</v>
      </c>
      <c r="F164" s="38">
        <v>38.2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231" customHeight="1">
      <c r="A165" s="63" t="s">
        <v>151</v>
      </c>
      <c r="B165" s="23" t="str">
        <f>B$145</f>
        <v>07</v>
      </c>
      <c r="C165" s="13" t="s">
        <v>9</v>
      </c>
      <c r="D165" s="33" t="s">
        <v>152</v>
      </c>
      <c r="F165" s="24">
        <f>F166</f>
        <v>15473.3</v>
      </c>
      <c r="G165" s="24">
        <f>G166</f>
        <v>14836</v>
      </c>
      <c r="H165" s="24">
        <f>H166</f>
        <v>18429.7</v>
      </c>
      <c r="I165" s="1"/>
      <c r="J165" s="1"/>
      <c r="K165" s="1"/>
      <c r="L165" s="1"/>
      <c r="M165" s="1"/>
      <c r="N165" s="1"/>
      <c r="O165" s="1"/>
    </row>
    <row r="166" spans="1:15" ht="14.25" customHeight="1">
      <c r="A166" s="58" t="s">
        <v>74</v>
      </c>
      <c r="B166" s="23" t="str">
        <f>B$145</f>
        <v>07</v>
      </c>
      <c r="C166" s="13" t="s">
        <v>9</v>
      </c>
      <c r="D166" s="33" t="s">
        <v>152</v>
      </c>
      <c r="E166" s="34" t="s">
        <v>146</v>
      </c>
      <c r="F166" s="38">
        <v>15473.3</v>
      </c>
      <c r="G166" s="42">
        <v>14836</v>
      </c>
      <c r="H166" s="38">
        <v>18429.7</v>
      </c>
      <c r="I166" s="1"/>
      <c r="J166" s="1"/>
      <c r="K166" s="1"/>
      <c r="L166" s="1"/>
      <c r="M166" s="1"/>
      <c r="N166" s="1"/>
      <c r="O166" s="1"/>
    </row>
    <row r="167" spans="1:15" ht="25.5" customHeight="1">
      <c r="A167" s="63" t="s">
        <v>155</v>
      </c>
      <c r="B167" s="33" t="s">
        <v>14</v>
      </c>
      <c r="C167" s="33" t="s">
        <v>9</v>
      </c>
      <c r="D167" s="33" t="s">
        <v>156</v>
      </c>
      <c r="E167" s="34"/>
      <c r="F167" s="38">
        <f>F168</f>
        <v>73.9</v>
      </c>
      <c r="G167" s="38">
        <f>G168</f>
        <v>79.5</v>
      </c>
      <c r="H167" s="38">
        <f>H168</f>
        <v>79.5</v>
      </c>
      <c r="I167" s="1"/>
      <c r="J167" s="1"/>
      <c r="K167" s="1"/>
      <c r="L167" s="1"/>
      <c r="M167" s="1"/>
      <c r="N167" s="1"/>
      <c r="O167" s="1"/>
    </row>
    <row r="168" spans="1:15" ht="22.5" customHeight="1">
      <c r="A168" s="64" t="s">
        <v>149</v>
      </c>
      <c r="B168" s="33" t="s">
        <v>14</v>
      </c>
      <c r="C168" s="33" t="s">
        <v>9</v>
      </c>
      <c r="D168" s="33" t="s">
        <v>156</v>
      </c>
      <c r="E168" s="34" t="s">
        <v>150</v>
      </c>
      <c r="F168" s="38">
        <f>'[1]ВЕДОМСТВА'!$G$381+'[1]ВЕДОМСТВА'!$G$115</f>
        <v>73.9</v>
      </c>
      <c r="G168" s="42">
        <v>79.5</v>
      </c>
      <c r="H168" s="42">
        <v>79.5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74" t="s">
        <v>282</v>
      </c>
      <c r="B169" s="33" t="s">
        <v>14</v>
      </c>
      <c r="C169" s="33" t="s">
        <v>9</v>
      </c>
      <c r="D169" s="33" t="s">
        <v>283</v>
      </c>
      <c r="E169" s="34"/>
      <c r="F169" s="38">
        <f>F170</f>
        <v>0</v>
      </c>
      <c r="G169" s="38">
        <v>34.8</v>
      </c>
      <c r="H169" s="38">
        <v>34.8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66" t="s">
        <v>145</v>
      </c>
      <c r="B170" s="33" t="s">
        <v>14</v>
      </c>
      <c r="C170" s="33" t="s">
        <v>9</v>
      </c>
      <c r="D170" s="33" t="s">
        <v>283</v>
      </c>
      <c r="E170" s="34" t="s">
        <v>146</v>
      </c>
      <c r="F170" s="38">
        <f>'[1]ВЕДОМСТВА'!$G$117+'[1]ВЕДОМСТВА'!$G$383</f>
        <v>0</v>
      </c>
      <c r="G170" s="42">
        <v>34.8</v>
      </c>
      <c r="H170" s="42">
        <v>34.8</v>
      </c>
      <c r="I170" s="1"/>
      <c r="J170" s="1"/>
      <c r="K170" s="1"/>
      <c r="L170" s="1"/>
      <c r="M170" s="1"/>
      <c r="N170" s="1"/>
      <c r="O170" s="1"/>
    </row>
    <row r="171" spans="1:15" ht="63.75" customHeight="1">
      <c r="A171" s="78" t="s">
        <v>332</v>
      </c>
      <c r="B171" s="33" t="s">
        <v>14</v>
      </c>
      <c r="C171" s="33" t="s">
        <v>9</v>
      </c>
      <c r="D171" s="33" t="s">
        <v>331</v>
      </c>
      <c r="E171" s="34"/>
      <c r="F171" s="38">
        <v>329</v>
      </c>
      <c r="G171" s="42">
        <v>230.1</v>
      </c>
      <c r="H171" s="42">
        <v>300.5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66" t="s">
        <v>145</v>
      </c>
      <c r="B172" s="33" t="s">
        <v>14</v>
      </c>
      <c r="C172" s="33" t="s">
        <v>9</v>
      </c>
      <c r="D172" s="33" t="s">
        <v>331</v>
      </c>
      <c r="E172" s="34" t="s">
        <v>146</v>
      </c>
      <c r="F172" s="38">
        <f>'[1]ВЕДОМСТВА'!$G$119</f>
        <v>329</v>
      </c>
      <c r="G172" s="42">
        <v>230.1</v>
      </c>
      <c r="H172" s="42">
        <v>300.5</v>
      </c>
      <c r="I172" s="1"/>
      <c r="J172" s="1"/>
      <c r="K172" s="1"/>
      <c r="L172" s="1"/>
      <c r="M172" s="1"/>
      <c r="N172" s="1"/>
      <c r="O172" s="1"/>
    </row>
    <row r="173" spans="1:15" ht="30" customHeight="1">
      <c r="A173" s="64" t="s">
        <v>297</v>
      </c>
      <c r="B173" s="33" t="s">
        <v>14</v>
      </c>
      <c r="C173" s="33" t="s">
        <v>9</v>
      </c>
      <c r="D173" s="33" t="s">
        <v>298</v>
      </c>
      <c r="E173" s="34"/>
      <c r="F173" s="38">
        <v>0</v>
      </c>
      <c r="G173" s="42">
        <v>48968.2</v>
      </c>
      <c r="H173" s="42">
        <v>0</v>
      </c>
      <c r="I173" s="1"/>
      <c r="J173" s="1"/>
      <c r="K173" s="1"/>
      <c r="L173" s="1"/>
      <c r="M173" s="1"/>
      <c r="N173" s="1"/>
      <c r="O173" s="1"/>
    </row>
    <row r="174" spans="1:15" ht="46.5" customHeight="1">
      <c r="A174" s="75" t="s">
        <v>287</v>
      </c>
      <c r="B174" s="33" t="s">
        <v>14</v>
      </c>
      <c r="C174" s="33" t="s">
        <v>9</v>
      </c>
      <c r="D174" s="33" t="s">
        <v>298</v>
      </c>
      <c r="E174" s="34" t="s">
        <v>286</v>
      </c>
      <c r="F174" s="38">
        <v>0</v>
      </c>
      <c r="G174" s="42">
        <v>48968.2</v>
      </c>
      <c r="H174" s="42">
        <v>0</v>
      </c>
      <c r="I174" s="1"/>
      <c r="J174" s="1"/>
      <c r="K174" s="1"/>
      <c r="L174" s="1"/>
      <c r="M174" s="1"/>
      <c r="N174" s="1"/>
      <c r="O174" s="1"/>
    </row>
    <row r="175" spans="1:15" ht="28.5" customHeight="1">
      <c r="A175" s="77" t="s">
        <v>305</v>
      </c>
      <c r="B175" s="33" t="s">
        <v>14</v>
      </c>
      <c r="C175" s="33" t="s">
        <v>9</v>
      </c>
      <c r="D175" s="59" t="s">
        <v>315</v>
      </c>
      <c r="E175" s="34"/>
      <c r="F175" s="38">
        <f>F176</f>
        <v>2061.2</v>
      </c>
      <c r="G175" s="42">
        <v>2417</v>
      </c>
      <c r="H175" s="38">
        <v>2417</v>
      </c>
      <c r="I175" s="1"/>
      <c r="J175" s="1"/>
      <c r="K175" s="1"/>
      <c r="L175" s="1"/>
      <c r="M175" s="1"/>
      <c r="N175" s="1"/>
      <c r="O175" s="1"/>
    </row>
    <row r="176" spans="1:15" ht="27.75" customHeight="1">
      <c r="A176" s="66" t="s">
        <v>145</v>
      </c>
      <c r="B176" s="33" t="s">
        <v>14</v>
      </c>
      <c r="C176" s="33" t="s">
        <v>9</v>
      </c>
      <c r="D176" s="59" t="s">
        <v>315</v>
      </c>
      <c r="E176" s="34" t="s">
        <v>146</v>
      </c>
      <c r="F176" s="38">
        <v>2061.2</v>
      </c>
      <c r="G176" s="42">
        <v>2417</v>
      </c>
      <c r="H176" s="38">
        <v>2417</v>
      </c>
      <c r="I176" s="1"/>
      <c r="J176" s="1"/>
      <c r="K176" s="1"/>
      <c r="L176" s="1"/>
      <c r="M176" s="1"/>
      <c r="N176" s="1"/>
      <c r="O176" s="1"/>
    </row>
    <row r="177" spans="1:8" s="2" customFormat="1" ht="12.75" customHeight="1">
      <c r="A177" s="19" t="s">
        <v>3</v>
      </c>
      <c r="B177" s="26" t="str">
        <f>B$145</f>
        <v>07</v>
      </c>
      <c r="C177" s="20" t="s">
        <v>10</v>
      </c>
      <c r="D177" s="20"/>
      <c r="E177" s="20"/>
      <c r="F177" s="27">
        <f>F178+F190</f>
        <v>66334</v>
      </c>
      <c r="G177" s="27">
        <f>G178+G190</f>
        <v>51210.899999999994</v>
      </c>
      <c r="H177" s="27">
        <f>H178+H190</f>
        <v>58125.29999999999</v>
      </c>
    </row>
    <row r="178" spans="1:8" s="2" customFormat="1" ht="26.25" customHeight="1">
      <c r="A178" s="57" t="s">
        <v>272</v>
      </c>
      <c r="B178" s="33" t="s">
        <v>14</v>
      </c>
      <c r="C178" s="33" t="s">
        <v>10</v>
      </c>
      <c r="D178" s="51" t="s">
        <v>121</v>
      </c>
      <c r="E178" s="34"/>
      <c r="F178" s="61">
        <f>F179</f>
        <v>2880.1000000000004</v>
      </c>
      <c r="G178" s="61">
        <f>G179</f>
        <v>2750.5</v>
      </c>
      <c r="H178" s="61">
        <f>H179</f>
        <v>2750.5</v>
      </c>
    </row>
    <row r="179" spans="1:8" s="2" customFormat="1" ht="24.75" customHeight="1">
      <c r="A179" s="64" t="s">
        <v>122</v>
      </c>
      <c r="B179" s="33" t="s">
        <v>14</v>
      </c>
      <c r="C179" s="33" t="s">
        <v>10</v>
      </c>
      <c r="D179" s="51" t="s">
        <v>123</v>
      </c>
      <c r="E179" s="34"/>
      <c r="F179" s="61">
        <f>F180+F184+F188+F186</f>
        <v>2880.1000000000004</v>
      </c>
      <c r="G179" s="61">
        <f>G180+G184+G188</f>
        <v>2750.5</v>
      </c>
      <c r="H179" s="61">
        <f>H180+H184+H188</f>
        <v>2750.5</v>
      </c>
    </row>
    <row r="180" spans="1:8" s="2" customFormat="1" ht="40.5" customHeight="1">
      <c r="A180" s="56" t="s">
        <v>124</v>
      </c>
      <c r="B180" s="33" t="s">
        <v>14</v>
      </c>
      <c r="C180" s="33" t="s">
        <v>10</v>
      </c>
      <c r="D180" s="51" t="s">
        <v>125</v>
      </c>
      <c r="E180" s="34"/>
      <c r="F180" s="61">
        <f aca="true" t="shared" si="10" ref="F180:H182">F181</f>
        <v>2451.3</v>
      </c>
      <c r="G180" s="61">
        <f t="shared" si="10"/>
        <v>2300.5</v>
      </c>
      <c r="H180" s="61">
        <f t="shared" si="10"/>
        <v>2300.5</v>
      </c>
    </row>
    <row r="181" spans="1:15" ht="13.5" customHeight="1">
      <c r="A181" s="63" t="s">
        <v>126</v>
      </c>
      <c r="B181" s="33" t="s">
        <v>14</v>
      </c>
      <c r="C181" s="33" t="s">
        <v>10</v>
      </c>
      <c r="D181" s="51" t="s">
        <v>125</v>
      </c>
      <c r="E181" s="34" t="s">
        <v>127</v>
      </c>
      <c r="F181" s="61">
        <f t="shared" si="10"/>
        <v>2451.3</v>
      </c>
      <c r="G181" s="61">
        <f t="shared" si="10"/>
        <v>2300.5</v>
      </c>
      <c r="H181" s="61">
        <f t="shared" si="10"/>
        <v>2300.5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66" t="s">
        <v>128</v>
      </c>
      <c r="B182" s="33" t="s">
        <v>14</v>
      </c>
      <c r="C182" s="33" t="s">
        <v>10</v>
      </c>
      <c r="D182" s="51" t="s">
        <v>129</v>
      </c>
      <c r="E182" s="34"/>
      <c r="F182" s="61">
        <f t="shared" si="10"/>
        <v>2451.3</v>
      </c>
      <c r="G182" s="61">
        <f t="shared" si="10"/>
        <v>2300.5</v>
      </c>
      <c r="H182" s="61">
        <f t="shared" si="10"/>
        <v>2300.5</v>
      </c>
      <c r="I182" s="1"/>
      <c r="J182" s="1"/>
      <c r="K182" s="1"/>
      <c r="L182" s="1"/>
      <c r="M182" s="1"/>
      <c r="N182" s="1"/>
      <c r="O182" s="1"/>
    </row>
    <row r="183" spans="1:15" ht="14.25" customHeight="1">
      <c r="A183" s="63" t="s">
        <v>126</v>
      </c>
      <c r="B183" s="33" t="s">
        <v>14</v>
      </c>
      <c r="C183" s="33" t="s">
        <v>10</v>
      </c>
      <c r="D183" s="51" t="s">
        <v>129</v>
      </c>
      <c r="E183" s="34" t="s">
        <v>127</v>
      </c>
      <c r="F183" s="61">
        <v>2451.3</v>
      </c>
      <c r="G183" s="61">
        <v>2300.5</v>
      </c>
      <c r="H183" s="61">
        <v>2300.5</v>
      </c>
      <c r="I183" s="1"/>
      <c r="J183" s="1"/>
      <c r="K183" s="1"/>
      <c r="L183" s="1"/>
      <c r="M183" s="1"/>
      <c r="N183" s="1"/>
      <c r="O183" s="1"/>
    </row>
    <row r="184" spans="1:15" ht="28.5" customHeight="1">
      <c r="A184" s="64" t="s">
        <v>303</v>
      </c>
      <c r="B184" s="33" t="s">
        <v>14</v>
      </c>
      <c r="C184" s="33" t="s">
        <v>10</v>
      </c>
      <c r="D184" s="51" t="s">
        <v>307</v>
      </c>
      <c r="E184" s="34"/>
      <c r="F184" s="61">
        <f>F185</f>
        <v>84.3</v>
      </c>
      <c r="G184" s="61">
        <f>G185</f>
        <v>90</v>
      </c>
      <c r="H184" s="61">
        <f>H185</f>
        <v>90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63" t="s">
        <v>126</v>
      </c>
      <c r="B185" s="33" t="s">
        <v>14</v>
      </c>
      <c r="C185" s="33" t="s">
        <v>10</v>
      </c>
      <c r="D185" s="51" t="s">
        <v>307</v>
      </c>
      <c r="E185" s="34" t="s">
        <v>127</v>
      </c>
      <c r="F185" s="61">
        <v>84.3</v>
      </c>
      <c r="G185" s="61">
        <v>90</v>
      </c>
      <c r="H185" s="61">
        <v>90</v>
      </c>
      <c r="I185" s="1"/>
      <c r="J185" s="1"/>
      <c r="K185" s="1"/>
      <c r="L185" s="1"/>
      <c r="M185" s="1"/>
      <c r="N185" s="1"/>
      <c r="O185" s="1"/>
    </row>
    <row r="186" spans="1:15" ht="83.25" customHeight="1">
      <c r="A186" s="63" t="s">
        <v>386</v>
      </c>
      <c r="B186" s="33" t="s">
        <v>397</v>
      </c>
      <c r="C186" s="33" t="s">
        <v>10</v>
      </c>
      <c r="D186" s="51" t="s">
        <v>387</v>
      </c>
      <c r="E186" s="34"/>
      <c r="F186" s="61">
        <v>2.5</v>
      </c>
      <c r="G186" s="61">
        <v>0</v>
      </c>
      <c r="H186" s="61">
        <v>0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63" t="s">
        <v>126</v>
      </c>
      <c r="B187" s="33" t="s">
        <v>14</v>
      </c>
      <c r="C187" s="33" t="s">
        <v>10</v>
      </c>
      <c r="D187" s="51" t="s">
        <v>387</v>
      </c>
      <c r="E187" s="34" t="s">
        <v>127</v>
      </c>
      <c r="F187" s="61">
        <v>2.5</v>
      </c>
      <c r="G187" s="61">
        <v>0</v>
      </c>
      <c r="H187" s="61">
        <v>0</v>
      </c>
      <c r="I187" s="1"/>
      <c r="J187" s="1"/>
      <c r="K187" s="1"/>
      <c r="L187" s="1"/>
      <c r="M187" s="1"/>
      <c r="N187" s="1"/>
      <c r="O187" s="1"/>
    </row>
    <row r="188" spans="1:15" ht="27" customHeight="1">
      <c r="A188" s="77" t="s">
        <v>305</v>
      </c>
      <c r="B188" s="33" t="s">
        <v>14</v>
      </c>
      <c r="C188" s="33" t="s">
        <v>10</v>
      </c>
      <c r="D188" s="59" t="s">
        <v>308</v>
      </c>
      <c r="E188" s="34"/>
      <c r="F188" s="61">
        <f>F189</f>
        <v>342</v>
      </c>
      <c r="G188" s="61">
        <f>G189</f>
        <v>360</v>
      </c>
      <c r="H188" s="61">
        <f>H189</f>
        <v>360</v>
      </c>
      <c r="I188" s="1"/>
      <c r="J188" s="1"/>
      <c r="K188" s="1"/>
      <c r="L188" s="1"/>
      <c r="M188" s="1"/>
      <c r="N188" s="1"/>
      <c r="O188" s="1"/>
    </row>
    <row r="189" spans="1:15" ht="13.5" customHeight="1">
      <c r="A189" s="63" t="s">
        <v>126</v>
      </c>
      <c r="B189" s="33" t="s">
        <v>14</v>
      </c>
      <c r="C189" s="33" t="s">
        <v>10</v>
      </c>
      <c r="D189" s="59" t="s">
        <v>308</v>
      </c>
      <c r="E189" s="34" t="s">
        <v>127</v>
      </c>
      <c r="F189" s="61">
        <f>'[1]ВЕДОМСТВА'!$G$135</f>
        <v>342</v>
      </c>
      <c r="G189" s="61">
        <v>360</v>
      </c>
      <c r="H189" s="38">
        <v>360</v>
      </c>
      <c r="I189" s="1"/>
      <c r="J189" s="1"/>
      <c r="K189" s="1"/>
      <c r="L189" s="1"/>
      <c r="M189" s="1"/>
      <c r="N189" s="1"/>
      <c r="O189" s="1"/>
    </row>
    <row r="190" spans="1:15" ht="38.25" customHeight="1">
      <c r="A190" s="57" t="s">
        <v>139</v>
      </c>
      <c r="B190" s="33" t="s">
        <v>14</v>
      </c>
      <c r="C190" s="33" t="s">
        <v>10</v>
      </c>
      <c r="D190" s="33" t="s">
        <v>140</v>
      </c>
      <c r="E190" s="34"/>
      <c r="F190" s="38">
        <f>F191+F234</f>
        <v>63453.9</v>
      </c>
      <c r="G190" s="38">
        <f>G191+G234</f>
        <v>48460.399999999994</v>
      </c>
      <c r="H190" s="38">
        <f>H191+H234</f>
        <v>55374.79999999999</v>
      </c>
      <c r="I190" s="1"/>
      <c r="J190" s="1"/>
      <c r="K190" s="1"/>
      <c r="L190" s="1"/>
      <c r="M190" s="1"/>
      <c r="N190" s="1"/>
      <c r="O190" s="1"/>
    </row>
    <row r="191" spans="1:15" ht="27" customHeight="1">
      <c r="A191" s="57" t="s">
        <v>142</v>
      </c>
      <c r="B191" s="33" t="s">
        <v>14</v>
      </c>
      <c r="C191" s="33" t="s">
        <v>10</v>
      </c>
      <c r="D191" s="33" t="s">
        <v>141</v>
      </c>
      <c r="E191" s="34"/>
      <c r="F191" s="38">
        <f>F192+F198+F206+F208+F214+F216+F218+F220+F222+F228+F224+F226+F232+F200+F202+F204+F196+F230</f>
        <v>60570.3</v>
      </c>
      <c r="G191" s="38">
        <f>G192+G198+G206+G208+G214+G216+G218+G220+G222+G228+G224+G226</f>
        <v>45725.299999999996</v>
      </c>
      <c r="H191" s="38">
        <f>H192+H198+H206+H208+H214+H216+H218+H220+H222+H228+H224+H226</f>
        <v>52625.69999999999</v>
      </c>
      <c r="I191" s="1"/>
      <c r="J191" s="1"/>
      <c r="K191" s="1"/>
      <c r="L191" s="1"/>
      <c r="M191" s="1"/>
      <c r="N191" s="1"/>
      <c r="O191" s="1"/>
    </row>
    <row r="192" spans="1:15" ht="39" customHeight="1">
      <c r="A192" s="56" t="s">
        <v>143</v>
      </c>
      <c r="B192" s="33" t="s">
        <v>14</v>
      </c>
      <c r="C192" s="33" t="s">
        <v>10</v>
      </c>
      <c r="D192" s="33" t="s">
        <v>144</v>
      </c>
      <c r="E192" s="34"/>
      <c r="F192" s="38">
        <f>F194</f>
        <v>6026.2</v>
      </c>
      <c r="G192" s="38">
        <f>G194</f>
        <v>5456</v>
      </c>
      <c r="H192" s="38">
        <f aca="true" t="shared" si="11" ref="F192:H193">H194</f>
        <v>4456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6" t="s">
        <v>145</v>
      </c>
      <c r="B193" s="33" t="s">
        <v>14</v>
      </c>
      <c r="C193" s="33" t="s">
        <v>10</v>
      </c>
      <c r="D193" s="33" t="s">
        <v>144</v>
      </c>
      <c r="E193" s="34" t="s">
        <v>146</v>
      </c>
      <c r="F193" s="38">
        <f t="shared" si="11"/>
        <v>6026.2</v>
      </c>
      <c r="G193" s="38">
        <f t="shared" si="11"/>
        <v>5456</v>
      </c>
      <c r="H193" s="38">
        <f t="shared" si="11"/>
        <v>4456</v>
      </c>
      <c r="I193" s="1"/>
      <c r="J193" s="1"/>
      <c r="K193" s="1"/>
      <c r="L193" s="1"/>
      <c r="M193" s="1"/>
      <c r="N193" s="1"/>
      <c r="O193" s="1"/>
    </row>
    <row r="194" spans="1:15" ht="13.5" customHeight="1">
      <c r="A194" s="67" t="s">
        <v>154</v>
      </c>
      <c r="B194" s="33" t="s">
        <v>14</v>
      </c>
      <c r="C194" s="33" t="s">
        <v>10</v>
      </c>
      <c r="D194" s="33" t="s">
        <v>153</v>
      </c>
      <c r="E194" s="34"/>
      <c r="F194" s="38">
        <f>F195</f>
        <v>6026.2</v>
      </c>
      <c r="G194" s="38">
        <f>G195</f>
        <v>5456</v>
      </c>
      <c r="H194" s="38">
        <f>H195</f>
        <v>4456</v>
      </c>
      <c r="I194" s="1"/>
      <c r="J194" s="1"/>
      <c r="K194" s="1"/>
      <c r="L194" s="1"/>
      <c r="M194" s="1"/>
      <c r="N194" s="1"/>
      <c r="O194" s="1"/>
    </row>
    <row r="195" spans="1:15" ht="12.75" customHeight="1">
      <c r="A195" s="66" t="s">
        <v>145</v>
      </c>
      <c r="B195" s="33" t="s">
        <v>14</v>
      </c>
      <c r="C195" s="33" t="s">
        <v>10</v>
      </c>
      <c r="D195" s="33" t="s">
        <v>153</v>
      </c>
      <c r="E195" s="34" t="s">
        <v>146</v>
      </c>
      <c r="F195" s="38">
        <v>6026.2</v>
      </c>
      <c r="G195" s="42">
        <v>5456</v>
      </c>
      <c r="H195" s="38">
        <v>4456</v>
      </c>
      <c r="I195" s="1"/>
      <c r="J195" s="1"/>
      <c r="K195" s="1"/>
      <c r="L195" s="1"/>
      <c r="M195" s="1"/>
      <c r="N195" s="1"/>
      <c r="O195" s="1"/>
    </row>
    <row r="196" spans="1:15" ht="44.25" customHeight="1">
      <c r="A196" s="64" t="s">
        <v>377</v>
      </c>
      <c r="B196" s="33" t="s">
        <v>14</v>
      </c>
      <c r="C196" s="33" t="s">
        <v>10</v>
      </c>
      <c r="D196" s="33" t="s">
        <v>376</v>
      </c>
      <c r="E196" s="34"/>
      <c r="F196" s="38">
        <v>608.3</v>
      </c>
      <c r="G196" s="42">
        <v>0</v>
      </c>
      <c r="H196" s="38">
        <v>0</v>
      </c>
      <c r="I196" s="1"/>
      <c r="J196" s="1"/>
      <c r="K196" s="1"/>
      <c r="L196" s="1"/>
      <c r="M196" s="1"/>
      <c r="N196" s="1"/>
      <c r="O196" s="1"/>
    </row>
    <row r="197" spans="1:15" ht="12.75" customHeight="1">
      <c r="A197" s="66" t="s">
        <v>145</v>
      </c>
      <c r="B197" s="33" t="s">
        <v>14</v>
      </c>
      <c r="C197" s="33" t="s">
        <v>10</v>
      </c>
      <c r="D197" s="33" t="s">
        <v>376</v>
      </c>
      <c r="E197" s="34" t="s">
        <v>146</v>
      </c>
      <c r="F197" s="38">
        <v>608.3</v>
      </c>
      <c r="G197" s="42">
        <v>0</v>
      </c>
      <c r="H197" s="38">
        <v>0</v>
      </c>
      <c r="I197" s="1"/>
      <c r="J197" s="1"/>
      <c r="K197" s="1"/>
      <c r="L197" s="1"/>
      <c r="M197" s="1"/>
      <c r="N197" s="1"/>
      <c r="O197" s="1"/>
    </row>
    <row r="198" spans="1:15" ht="31.5" customHeight="1">
      <c r="A198" s="64" t="s">
        <v>303</v>
      </c>
      <c r="B198" s="33" t="s">
        <v>14</v>
      </c>
      <c r="C198" s="33" t="s">
        <v>10</v>
      </c>
      <c r="D198" s="59" t="s">
        <v>314</v>
      </c>
      <c r="E198" s="34"/>
      <c r="F198" s="38">
        <f>F199</f>
        <v>2041.2</v>
      </c>
      <c r="G198" s="38">
        <f>G199</f>
        <v>1621.8</v>
      </c>
      <c r="H198" s="38">
        <f>H199</f>
        <v>1621.8</v>
      </c>
      <c r="I198" s="1"/>
      <c r="J198" s="1"/>
      <c r="K198" s="1"/>
      <c r="L198" s="1"/>
      <c r="M198" s="1"/>
      <c r="N198" s="1"/>
      <c r="O198" s="1"/>
    </row>
    <row r="199" spans="1:15" ht="12" customHeight="1">
      <c r="A199" s="66" t="s">
        <v>145</v>
      </c>
      <c r="B199" s="33" t="s">
        <v>14</v>
      </c>
      <c r="C199" s="33" t="s">
        <v>10</v>
      </c>
      <c r="D199" s="59" t="s">
        <v>314</v>
      </c>
      <c r="E199" s="34" t="s">
        <v>146</v>
      </c>
      <c r="F199" s="38">
        <v>2041.2</v>
      </c>
      <c r="G199" s="42">
        <v>1621.8</v>
      </c>
      <c r="H199" s="38">
        <v>1621.8</v>
      </c>
      <c r="I199" s="1"/>
      <c r="J199" s="1"/>
      <c r="K199" s="1"/>
      <c r="L199" s="1"/>
      <c r="M199" s="1"/>
      <c r="N199" s="1"/>
      <c r="O199" s="1"/>
    </row>
    <row r="200" spans="1:15" ht="54" customHeight="1">
      <c r="A200" s="81" t="s">
        <v>345</v>
      </c>
      <c r="B200" s="33" t="s">
        <v>14</v>
      </c>
      <c r="C200" s="33" t="s">
        <v>10</v>
      </c>
      <c r="D200" s="59" t="s">
        <v>346</v>
      </c>
      <c r="E200" s="34"/>
      <c r="F200" s="38">
        <f>F201</f>
        <v>126</v>
      </c>
      <c r="G200" s="42">
        <v>0</v>
      </c>
      <c r="H200" s="38">
        <v>0</v>
      </c>
      <c r="I200" s="1"/>
      <c r="J200" s="1"/>
      <c r="K200" s="1"/>
      <c r="L200" s="1"/>
      <c r="M200" s="1"/>
      <c r="N200" s="1"/>
      <c r="O200" s="1"/>
    </row>
    <row r="201" spans="1:15" ht="12" customHeight="1">
      <c r="A201" s="66" t="s">
        <v>145</v>
      </c>
      <c r="B201" s="33" t="s">
        <v>14</v>
      </c>
      <c r="C201" s="33" t="s">
        <v>10</v>
      </c>
      <c r="D201" s="59" t="s">
        <v>346</v>
      </c>
      <c r="E201" s="34" t="s">
        <v>146</v>
      </c>
      <c r="F201" s="38">
        <f>'[1]ВЕДОМСТВА'!$G$145</f>
        <v>126</v>
      </c>
      <c r="G201" s="42">
        <v>0</v>
      </c>
      <c r="H201" s="38">
        <v>0</v>
      </c>
      <c r="I201" s="1"/>
      <c r="J201" s="1"/>
      <c r="K201" s="1"/>
      <c r="L201" s="1"/>
      <c r="M201" s="1"/>
      <c r="N201" s="1"/>
      <c r="O201" s="1"/>
    </row>
    <row r="202" spans="1:15" ht="32.25" customHeight="1">
      <c r="A202" s="81" t="s">
        <v>282</v>
      </c>
      <c r="B202" s="33" t="s">
        <v>14</v>
      </c>
      <c r="C202" s="33" t="s">
        <v>10</v>
      </c>
      <c r="D202" s="59" t="s">
        <v>347</v>
      </c>
      <c r="E202" s="34"/>
      <c r="F202" s="38">
        <f>F203</f>
        <v>21.5</v>
      </c>
      <c r="G202" s="42">
        <v>0</v>
      </c>
      <c r="H202" s="38">
        <v>0</v>
      </c>
      <c r="I202" s="1"/>
      <c r="J202" s="1"/>
      <c r="K202" s="1"/>
      <c r="L202" s="1"/>
      <c r="M202" s="1"/>
      <c r="N202" s="1"/>
      <c r="O202" s="1"/>
    </row>
    <row r="203" spans="1:15" ht="12" customHeight="1">
      <c r="A203" s="66" t="s">
        <v>145</v>
      </c>
      <c r="B203" s="33" t="s">
        <v>14</v>
      </c>
      <c r="C203" s="33" t="s">
        <v>10</v>
      </c>
      <c r="D203" s="59" t="s">
        <v>347</v>
      </c>
      <c r="E203" s="34" t="s">
        <v>146</v>
      </c>
      <c r="F203" s="38">
        <f>'[1]ВЕДОМСТВА'!$G$147</f>
        <v>21.5</v>
      </c>
      <c r="G203" s="42">
        <v>0</v>
      </c>
      <c r="H203" s="38">
        <v>0</v>
      </c>
      <c r="I203" s="1"/>
      <c r="J203" s="1"/>
      <c r="K203" s="1"/>
      <c r="L203" s="1"/>
      <c r="M203" s="1"/>
      <c r="N203" s="1"/>
      <c r="O203" s="1"/>
    </row>
    <row r="204" spans="1:15" ht="29.25" customHeight="1">
      <c r="A204" s="75" t="s">
        <v>361</v>
      </c>
      <c r="B204" s="33" t="s">
        <v>14</v>
      </c>
      <c r="C204" s="33" t="s">
        <v>10</v>
      </c>
      <c r="D204" s="59" t="s">
        <v>362</v>
      </c>
      <c r="E204" s="34"/>
      <c r="F204" s="38">
        <v>112.6</v>
      </c>
      <c r="G204" s="42">
        <v>0</v>
      </c>
      <c r="H204" s="38">
        <v>0</v>
      </c>
      <c r="I204" s="1"/>
      <c r="J204" s="1"/>
      <c r="K204" s="1"/>
      <c r="L204" s="1"/>
      <c r="M204" s="1"/>
      <c r="N204" s="1"/>
      <c r="O204" s="1"/>
    </row>
    <row r="205" spans="1:15" ht="21" customHeight="1">
      <c r="A205" s="75" t="s">
        <v>145</v>
      </c>
      <c r="B205" s="33" t="s">
        <v>14</v>
      </c>
      <c r="C205" s="33" t="s">
        <v>10</v>
      </c>
      <c r="D205" s="59" t="s">
        <v>362</v>
      </c>
      <c r="E205" s="34" t="s">
        <v>146</v>
      </c>
      <c r="F205" s="38">
        <v>112.6</v>
      </c>
      <c r="G205" s="42">
        <v>0</v>
      </c>
      <c r="H205" s="38">
        <v>0</v>
      </c>
      <c r="I205" s="1"/>
      <c r="J205" s="1"/>
      <c r="K205" s="1"/>
      <c r="L205" s="1"/>
      <c r="M205" s="1"/>
      <c r="N205" s="1"/>
      <c r="O205" s="1"/>
    </row>
    <row r="206" spans="1:15" ht="219.75" customHeight="1">
      <c r="A206" s="63" t="s">
        <v>151</v>
      </c>
      <c r="B206" s="33" t="s">
        <v>14</v>
      </c>
      <c r="C206" s="33" t="s">
        <v>10</v>
      </c>
      <c r="D206" s="33" t="s">
        <v>152</v>
      </c>
      <c r="E206" s="34"/>
      <c r="F206" s="38">
        <f>F207</f>
        <v>30402.1</v>
      </c>
      <c r="G206" s="38">
        <f>G207</f>
        <v>25261.1</v>
      </c>
      <c r="H206" s="38">
        <f>H207</f>
        <v>31380.3</v>
      </c>
      <c r="I206" s="1"/>
      <c r="J206" s="1"/>
      <c r="K206" s="1"/>
      <c r="L206" s="1"/>
      <c r="M206" s="1"/>
      <c r="N206" s="1"/>
      <c r="O206" s="1"/>
    </row>
    <row r="207" spans="1:15" ht="15" customHeight="1">
      <c r="A207" s="66" t="s">
        <v>145</v>
      </c>
      <c r="B207" s="33" t="s">
        <v>14</v>
      </c>
      <c r="C207" s="33" t="s">
        <v>10</v>
      </c>
      <c r="D207" s="33" t="s">
        <v>152</v>
      </c>
      <c r="E207" s="34" t="s">
        <v>146</v>
      </c>
      <c r="F207" s="38">
        <v>30402.1</v>
      </c>
      <c r="G207" s="42">
        <v>25261.1</v>
      </c>
      <c r="H207" s="42">
        <v>31380.3</v>
      </c>
      <c r="I207" s="1"/>
      <c r="J207" s="1"/>
      <c r="K207" s="1"/>
      <c r="L207" s="1"/>
      <c r="M207" s="1"/>
      <c r="N207" s="1"/>
      <c r="O207" s="1"/>
    </row>
    <row r="208" spans="1:15" ht="42" customHeight="1">
      <c r="A208" s="63" t="s">
        <v>155</v>
      </c>
      <c r="B208" s="33" t="s">
        <v>14</v>
      </c>
      <c r="C208" s="33" t="s">
        <v>10</v>
      </c>
      <c r="D208" s="33" t="s">
        <v>156</v>
      </c>
      <c r="E208" s="34"/>
      <c r="F208" s="38">
        <f>F209+F211+F210</f>
        <v>6871.5</v>
      </c>
      <c r="G208" s="38">
        <f>G209+G211</f>
        <v>5639.7</v>
      </c>
      <c r="H208" s="38">
        <f>H209+H211</f>
        <v>7113.7</v>
      </c>
      <c r="I208" s="1"/>
      <c r="J208" s="1"/>
      <c r="K208" s="1"/>
      <c r="L208" s="1"/>
      <c r="M208" s="1"/>
      <c r="N208" s="1"/>
      <c r="O208" s="1"/>
    </row>
    <row r="209" spans="1:15" ht="13.5" customHeight="1">
      <c r="A209" s="66" t="s">
        <v>145</v>
      </c>
      <c r="B209" s="33" t="s">
        <v>14</v>
      </c>
      <c r="C209" s="33" t="s">
        <v>10</v>
      </c>
      <c r="D209" s="33" t="s">
        <v>156</v>
      </c>
      <c r="E209" s="34" t="s">
        <v>146</v>
      </c>
      <c r="F209" s="38">
        <v>5672.7</v>
      </c>
      <c r="G209" s="42">
        <f>'[1]ВЕДОМСТВА'!$H$151</f>
        <v>4580</v>
      </c>
      <c r="H209" s="42">
        <f>'[1]ВЕДОМСТВА'!$I$151</f>
        <v>6073.7</v>
      </c>
      <c r="I209" s="1"/>
      <c r="J209" s="1"/>
      <c r="K209" s="1"/>
      <c r="L209" s="1"/>
      <c r="M209" s="1"/>
      <c r="N209" s="1"/>
      <c r="O209" s="1"/>
    </row>
    <row r="210" spans="1:15" ht="13.5" customHeight="1">
      <c r="A210" s="63" t="s">
        <v>137</v>
      </c>
      <c r="B210" s="33" t="s">
        <v>14</v>
      </c>
      <c r="C210" s="33" t="s">
        <v>10</v>
      </c>
      <c r="D210" s="33" t="s">
        <v>156</v>
      </c>
      <c r="E210" s="34" t="s">
        <v>138</v>
      </c>
      <c r="F210" s="38">
        <v>17.8</v>
      </c>
      <c r="G210" s="42"/>
      <c r="H210" s="42"/>
      <c r="I210" s="1"/>
      <c r="J210" s="1"/>
      <c r="K210" s="1"/>
      <c r="L210" s="1"/>
      <c r="M210" s="1"/>
      <c r="N210" s="1"/>
      <c r="O210" s="1"/>
    </row>
    <row r="211" spans="1:15" ht="30.75" customHeight="1">
      <c r="A211" s="64" t="s">
        <v>149</v>
      </c>
      <c r="B211" s="33" t="s">
        <v>14</v>
      </c>
      <c r="C211" s="33" t="s">
        <v>10</v>
      </c>
      <c r="D211" s="33" t="s">
        <v>156</v>
      </c>
      <c r="E211" s="34" t="s">
        <v>150</v>
      </c>
      <c r="F211" s="38">
        <v>1181</v>
      </c>
      <c r="G211" s="42">
        <f>'[1]ВЕДОМСТВА'!$H$153</f>
        <v>1059.7</v>
      </c>
      <c r="H211" s="42">
        <f>'[1]ВЕДОМСТВА'!$I$153</f>
        <v>1040</v>
      </c>
      <c r="I211" s="1"/>
      <c r="J211" s="1"/>
      <c r="K211" s="1"/>
      <c r="L211" s="1"/>
      <c r="M211" s="1"/>
      <c r="N211" s="1"/>
      <c r="O211" s="1"/>
    </row>
    <row r="212" spans="1:15" ht="70.5" customHeight="1">
      <c r="A212" s="78" t="s">
        <v>332</v>
      </c>
      <c r="B212" s="33" t="s">
        <v>14</v>
      </c>
      <c r="C212" s="33" t="s">
        <v>10</v>
      </c>
      <c r="D212" s="33" t="s">
        <v>331</v>
      </c>
      <c r="E212" s="34"/>
      <c r="F212" s="38">
        <v>252.5</v>
      </c>
      <c r="G212" s="42">
        <v>257.2</v>
      </c>
      <c r="H212" s="42">
        <v>313.2</v>
      </c>
      <c r="I212" s="1"/>
      <c r="J212" s="1"/>
      <c r="K212" s="1"/>
      <c r="L212" s="1"/>
      <c r="M212" s="1"/>
      <c r="N212" s="1"/>
      <c r="O212" s="1"/>
    </row>
    <row r="213" spans="1:15" ht="21.75" customHeight="1">
      <c r="A213" s="66" t="s">
        <v>145</v>
      </c>
      <c r="B213" s="33" t="s">
        <v>14</v>
      </c>
      <c r="C213" s="33" t="s">
        <v>10</v>
      </c>
      <c r="D213" s="33" t="s">
        <v>331</v>
      </c>
      <c r="E213" s="34" t="s">
        <v>146</v>
      </c>
      <c r="F213" s="38">
        <f>'[1]ВЕДОМСТВА'!$G$167</f>
        <v>252.5</v>
      </c>
      <c r="G213" s="42">
        <v>257.2</v>
      </c>
      <c r="H213" s="42">
        <v>313.2</v>
      </c>
      <c r="I213" s="1"/>
      <c r="J213" s="1"/>
      <c r="K213" s="1"/>
      <c r="L213" s="1"/>
      <c r="M213" s="1"/>
      <c r="N213" s="1"/>
      <c r="O213" s="1"/>
    </row>
    <row r="214" spans="1:15" ht="43.5" customHeight="1">
      <c r="A214" s="63" t="s">
        <v>157</v>
      </c>
      <c r="B214" s="33" t="s">
        <v>14</v>
      </c>
      <c r="C214" s="33" t="s">
        <v>10</v>
      </c>
      <c r="D214" s="33" t="s">
        <v>158</v>
      </c>
      <c r="E214" s="34"/>
      <c r="F214" s="38">
        <f>F215</f>
        <v>34.9</v>
      </c>
      <c r="G214" s="42"/>
      <c r="H214" s="42"/>
      <c r="I214" s="1"/>
      <c r="J214" s="1"/>
      <c r="K214" s="1"/>
      <c r="L214" s="1"/>
      <c r="M214" s="1"/>
      <c r="N214" s="1"/>
      <c r="O214" s="1"/>
    </row>
    <row r="215" spans="1:15" ht="30" customHeight="1">
      <c r="A215" s="64" t="s">
        <v>149</v>
      </c>
      <c r="B215" s="33" t="s">
        <v>14</v>
      </c>
      <c r="C215" s="33" t="s">
        <v>10</v>
      </c>
      <c r="D215" s="33" t="s">
        <v>158</v>
      </c>
      <c r="E215" s="34" t="s">
        <v>150</v>
      </c>
      <c r="F215" s="38">
        <v>34.9</v>
      </c>
      <c r="G215" s="42"/>
      <c r="H215" s="42"/>
      <c r="I215" s="1"/>
      <c r="J215" s="1"/>
      <c r="K215" s="1"/>
      <c r="L215" s="1"/>
      <c r="M215" s="1"/>
      <c r="N215" s="1"/>
      <c r="O215" s="1"/>
    </row>
    <row r="216" spans="1:15" ht="50.25" customHeight="1">
      <c r="A216" s="63" t="s">
        <v>159</v>
      </c>
      <c r="B216" s="33" t="s">
        <v>14</v>
      </c>
      <c r="C216" s="33" t="s">
        <v>10</v>
      </c>
      <c r="D216" s="33" t="s">
        <v>160</v>
      </c>
      <c r="E216" s="34"/>
      <c r="F216" s="38">
        <v>369.4</v>
      </c>
      <c r="G216" s="42">
        <v>297.4</v>
      </c>
      <c r="H216" s="42">
        <v>369.4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66" t="s">
        <v>145</v>
      </c>
      <c r="B217" s="33" t="s">
        <v>14</v>
      </c>
      <c r="C217" s="33" t="s">
        <v>10</v>
      </c>
      <c r="D217" s="33" t="s">
        <v>248</v>
      </c>
      <c r="E217" s="34" t="s">
        <v>146</v>
      </c>
      <c r="F217" s="38">
        <v>369.4</v>
      </c>
      <c r="G217" s="42">
        <v>297.4</v>
      </c>
      <c r="H217" s="42">
        <v>369.4</v>
      </c>
      <c r="I217" s="1"/>
      <c r="J217" s="1"/>
      <c r="K217" s="1"/>
      <c r="L217" s="1"/>
      <c r="M217" s="1"/>
      <c r="N217" s="1"/>
      <c r="O217" s="1"/>
    </row>
    <row r="218" spans="1:15" ht="26.25" customHeight="1">
      <c r="A218" s="63" t="s">
        <v>75</v>
      </c>
      <c r="B218" s="33" t="s">
        <v>14</v>
      </c>
      <c r="C218" s="33" t="s">
        <v>10</v>
      </c>
      <c r="D218" s="33" t="s">
        <v>161</v>
      </c>
      <c r="E218" s="34"/>
      <c r="F218" s="38">
        <f>F219</f>
        <v>94.7</v>
      </c>
      <c r="G218" s="42">
        <v>84.7</v>
      </c>
      <c r="H218" s="42">
        <v>105.2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66" t="s">
        <v>145</v>
      </c>
      <c r="B219" s="33" t="s">
        <v>14</v>
      </c>
      <c r="C219" s="33" t="s">
        <v>10</v>
      </c>
      <c r="D219" s="33" t="s">
        <v>161</v>
      </c>
      <c r="E219" s="34" t="s">
        <v>146</v>
      </c>
      <c r="F219" s="38">
        <f>'[1]ВЕДОМСТВА'!$G$159+'[1]ВЕДОМСТВА'!$G$404</f>
        <v>94.7</v>
      </c>
      <c r="G219" s="42">
        <v>84.7</v>
      </c>
      <c r="H219" s="42">
        <v>105.2</v>
      </c>
      <c r="I219" s="1"/>
      <c r="J219" s="1"/>
      <c r="K219" s="1"/>
      <c r="L219" s="1"/>
      <c r="M219" s="1"/>
      <c r="N219" s="1"/>
      <c r="O219" s="1"/>
    </row>
    <row r="220" spans="1:15" ht="53.25" customHeight="1">
      <c r="A220" s="63" t="s">
        <v>162</v>
      </c>
      <c r="B220" s="33" t="s">
        <v>14</v>
      </c>
      <c r="C220" s="33" t="s">
        <v>10</v>
      </c>
      <c r="D220" s="33" t="s">
        <v>163</v>
      </c>
      <c r="E220" s="34"/>
      <c r="F220" s="38">
        <v>697.9</v>
      </c>
      <c r="G220" s="42">
        <v>561.8</v>
      </c>
      <c r="H220" s="42">
        <v>697.9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66" t="s">
        <v>145</v>
      </c>
      <c r="B221" s="33" t="s">
        <v>14</v>
      </c>
      <c r="C221" s="33" t="s">
        <v>10</v>
      </c>
      <c r="D221" s="33" t="s">
        <v>163</v>
      </c>
      <c r="E221" s="34" t="s">
        <v>146</v>
      </c>
      <c r="F221" s="38">
        <v>697.9</v>
      </c>
      <c r="G221" s="42">
        <v>561.8</v>
      </c>
      <c r="H221" s="42">
        <v>697.9</v>
      </c>
      <c r="I221" s="1"/>
      <c r="J221" s="1"/>
      <c r="K221" s="1"/>
      <c r="L221" s="1"/>
      <c r="M221" s="1"/>
      <c r="N221" s="1"/>
      <c r="O221" s="1"/>
    </row>
    <row r="222" spans="1:15" ht="33" customHeight="1">
      <c r="A222" s="74" t="s">
        <v>282</v>
      </c>
      <c r="B222" s="33" t="s">
        <v>14</v>
      </c>
      <c r="C222" s="33" t="s">
        <v>10</v>
      </c>
      <c r="D222" s="33" t="s">
        <v>283</v>
      </c>
      <c r="E222" s="34"/>
      <c r="F222" s="38">
        <f>F223</f>
        <v>0</v>
      </c>
      <c r="G222" s="42">
        <v>47</v>
      </c>
      <c r="H222" s="42">
        <v>66.8</v>
      </c>
      <c r="I222" s="1"/>
      <c r="J222" s="1"/>
      <c r="K222" s="1"/>
      <c r="L222" s="1"/>
      <c r="M222" s="1"/>
      <c r="N222" s="1"/>
      <c r="O222" s="1"/>
    </row>
    <row r="223" spans="1:15" ht="16.5" customHeight="1">
      <c r="A223" s="66" t="s">
        <v>145</v>
      </c>
      <c r="B223" s="33" t="s">
        <v>14</v>
      </c>
      <c r="C223" s="33" t="s">
        <v>10</v>
      </c>
      <c r="D223" s="33" t="s">
        <v>283</v>
      </c>
      <c r="E223" s="34" t="s">
        <v>146</v>
      </c>
      <c r="F223" s="38">
        <f>'[1]ВЕДОМСТВА'!$G$163</f>
        <v>0</v>
      </c>
      <c r="G223" s="42">
        <v>47</v>
      </c>
      <c r="H223" s="42">
        <v>66.8</v>
      </c>
      <c r="I223" s="1"/>
      <c r="J223" s="1"/>
      <c r="K223" s="1"/>
      <c r="L223" s="1"/>
      <c r="M223" s="1"/>
      <c r="N223" s="1"/>
      <c r="O223" s="1"/>
    </row>
    <row r="224" spans="1:15" ht="42.75" customHeight="1">
      <c r="A224" s="74" t="s">
        <v>284</v>
      </c>
      <c r="B224" s="33" t="s">
        <v>14</v>
      </c>
      <c r="C224" s="33" t="s">
        <v>10</v>
      </c>
      <c r="D224" s="33" t="s">
        <v>285</v>
      </c>
      <c r="E224" s="34"/>
      <c r="F224" s="38">
        <v>14.2</v>
      </c>
      <c r="G224" s="42">
        <v>11.4</v>
      </c>
      <c r="H224" s="42">
        <v>14.2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66" t="s">
        <v>145</v>
      </c>
      <c r="B225" s="33" t="s">
        <v>14</v>
      </c>
      <c r="C225" s="33" t="s">
        <v>10</v>
      </c>
      <c r="D225" s="33" t="s">
        <v>285</v>
      </c>
      <c r="E225" s="34" t="s">
        <v>146</v>
      </c>
      <c r="F225" s="38">
        <v>14.2</v>
      </c>
      <c r="G225" s="42">
        <v>11.4</v>
      </c>
      <c r="H225" s="42">
        <v>14.2</v>
      </c>
      <c r="I225" s="1"/>
      <c r="J225" s="1"/>
      <c r="K225" s="1"/>
      <c r="L225" s="1"/>
      <c r="M225" s="1"/>
      <c r="N225" s="1"/>
      <c r="O225" s="1"/>
    </row>
    <row r="226" spans="1:15" ht="68.25" customHeight="1">
      <c r="A226" s="78" t="s">
        <v>332</v>
      </c>
      <c r="B226" s="33" t="s">
        <v>14</v>
      </c>
      <c r="C226" s="33" t="s">
        <v>10</v>
      </c>
      <c r="D226" s="33" t="s">
        <v>331</v>
      </c>
      <c r="E226" s="34"/>
      <c r="F226" s="38">
        <v>252.5</v>
      </c>
      <c r="G226" s="42">
        <v>257.2</v>
      </c>
      <c r="H226" s="42">
        <v>313.2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66" t="s">
        <v>145</v>
      </c>
      <c r="B227" s="33" t="s">
        <v>14</v>
      </c>
      <c r="C227" s="33" t="s">
        <v>10</v>
      </c>
      <c r="D227" s="33" t="s">
        <v>331</v>
      </c>
      <c r="E227" s="34" t="s">
        <v>146</v>
      </c>
      <c r="F227" s="38">
        <f>'[1]ВЕДОМСТВА'!$G$167</f>
        <v>252.5</v>
      </c>
      <c r="G227" s="42">
        <v>257.2</v>
      </c>
      <c r="H227" s="42">
        <v>313.2</v>
      </c>
      <c r="I227" s="1"/>
      <c r="J227" s="1"/>
      <c r="K227" s="1"/>
      <c r="L227" s="1"/>
      <c r="M227" s="1"/>
      <c r="N227" s="1"/>
      <c r="O227" s="1"/>
    </row>
    <row r="228" spans="1:15" ht="33.75" customHeight="1">
      <c r="A228" s="77" t="s">
        <v>305</v>
      </c>
      <c r="B228" s="33" t="s">
        <v>14</v>
      </c>
      <c r="C228" s="33" t="s">
        <v>10</v>
      </c>
      <c r="D228" s="59" t="s">
        <v>315</v>
      </c>
      <c r="E228" s="34"/>
      <c r="F228" s="38">
        <f>F229</f>
        <v>6162.8</v>
      </c>
      <c r="G228" s="42">
        <v>6487.2</v>
      </c>
      <c r="H228" s="42">
        <v>6487.2</v>
      </c>
      <c r="I228" s="1"/>
      <c r="J228" s="1"/>
      <c r="K228" s="1"/>
      <c r="L228" s="1"/>
      <c r="M228" s="1"/>
      <c r="N228" s="1"/>
      <c r="O228" s="1"/>
    </row>
    <row r="229" spans="1:15" ht="20.25" customHeight="1">
      <c r="A229" s="66" t="s">
        <v>145</v>
      </c>
      <c r="B229" s="33" t="s">
        <v>14</v>
      </c>
      <c r="C229" s="33" t="s">
        <v>10</v>
      </c>
      <c r="D229" s="59" t="s">
        <v>315</v>
      </c>
      <c r="E229" s="34" t="s">
        <v>146</v>
      </c>
      <c r="F229" s="38">
        <f>'[1]ВЕДОМСТВА'!$G$408+'[1]ВЕДОМСТВА'!$G$169</f>
        <v>6162.8</v>
      </c>
      <c r="G229" s="42">
        <v>6487.2</v>
      </c>
      <c r="H229" s="42">
        <v>6487.2</v>
      </c>
      <c r="I229" s="1"/>
      <c r="J229" s="1"/>
      <c r="K229" s="1"/>
      <c r="L229" s="1"/>
      <c r="M229" s="1"/>
      <c r="N229" s="1"/>
      <c r="O229" s="1"/>
    </row>
    <row r="230" spans="1:15" ht="45.75" customHeight="1">
      <c r="A230" s="64" t="s">
        <v>379</v>
      </c>
      <c r="B230" s="33" t="s">
        <v>14</v>
      </c>
      <c r="C230" s="33" t="s">
        <v>10</v>
      </c>
      <c r="D230" s="59" t="s">
        <v>378</v>
      </c>
      <c r="E230" s="34"/>
      <c r="F230" s="38">
        <v>247</v>
      </c>
      <c r="G230" s="42">
        <v>0</v>
      </c>
      <c r="H230" s="42">
        <v>0</v>
      </c>
      <c r="I230" s="1"/>
      <c r="J230" s="1"/>
      <c r="K230" s="1"/>
      <c r="L230" s="1"/>
      <c r="M230" s="1"/>
      <c r="N230" s="1"/>
      <c r="O230" s="1"/>
    </row>
    <row r="231" spans="1:15" ht="20.25" customHeight="1">
      <c r="A231" s="66" t="s">
        <v>145</v>
      </c>
      <c r="B231" s="33" t="s">
        <v>14</v>
      </c>
      <c r="C231" s="33" t="s">
        <v>10</v>
      </c>
      <c r="D231" s="59" t="s">
        <v>378</v>
      </c>
      <c r="E231" s="34" t="s">
        <v>146</v>
      </c>
      <c r="F231" s="38">
        <v>247</v>
      </c>
      <c r="G231" s="42">
        <v>0</v>
      </c>
      <c r="H231" s="42">
        <v>0</v>
      </c>
      <c r="I231" s="1"/>
      <c r="J231" s="1"/>
      <c r="K231" s="1"/>
      <c r="L231" s="1"/>
      <c r="M231" s="1"/>
      <c r="N231" s="1"/>
      <c r="O231" s="1"/>
    </row>
    <row r="232" spans="1:15" ht="72" customHeight="1">
      <c r="A232" s="81" t="s">
        <v>348</v>
      </c>
      <c r="B232" s="33" t="s">
        <v>14</v>
      </c>
      <c r="C232" s="33" t="s">
        <v>10</v>
      </c>
      <c r="D232" s="59" t="s">
        <v>349</v>
      </c>
      <c r="E232" s="34"/>
      <c r="F232" s="38">
        <f>F233</f>
        <v>6487.5</v>
      </c>
      <c r="G232" s="42">
        <v>0</v>
      </c>
      <c r="H232" s="42">
        <v>0</v>
      </c>
      <c r="I232" s="1"/>
      <c r="J232" s="1"/>
      <c r="K232" s="1"/>
      <c r="L232" s="1"/>
      <c r="M232" s="1"/>
      <c r="N232" s="1"/>
      <c r="O232" s="1"/>
    </row>
    <row r="233" spans="1:15" ht="20.25" customHeight="1">
      <c r="A233" s="66" t="s">
        <v>145</v>
      </c>
      <c r="B233" s="33" t="s">
        <v>14</v>
      </c>
      <c r="C233" s="33" t="s">
        <v>10</v>
      </c>
      <c r="D233" s="59" t="s">
        <v>349</v>
      </c>
      <c r="E233" s="34" t="s">
        <v>146</v>
      </c>
      <c r="F233" s="38">
        <v>6487.5</v>
      </c>
      <c r="G233" s="42">
        <v>0</v>
      </c>
      <c r="H233" s="42">
        <v>0</v>
      </c>
      <c r="I233" s="1"/>
      <c r="J233" s="1"/>
      <c r="K233" s="1"/>
      <c r="L233" s="1"/>
      <c r="M233" s="1"/>
      <c r="N233" s="1"/>
      <c r="O233" s="1"/>
    </row>
    <row r="234" spans="1:15" ht="29.25" customHeight="1">
      <c r="A234" s="57" t="s">
        <v>164</v>
      </c>
      <c r="B234" s="33" t="s">
        <v>14</v>
      </c>
      <c r="C234" s="33" t="s">
        <v>10</v>
      </c>
      <c r="D234" s="33" t="s">
        <v>165</v>
      </c>
      <c r="E234" s="34"/>
      <c r="F234" s="38">
        <f>F235+F239+F241+F247+F245+F243</f>
        <v>2883.5999999999995</v>
      </c>
      <c r="G234" s="38">
        <f>G235+G239+G241+G247+G245</f>
        <v>2735.1</v>
      </c>
      <c r="H234" s="38">
        <f>H235+H239+H241+H247+H245</f>
        <v>2749.1</v>
      </c>
      <c r="I234" s="1"/>
      <c r="J234" s="1"/>
      <c r="K234" s="1"/>
      <c r="L234" s="1"/>
      <c r="M234" s="1"/>
      <c r="N234" s="1"/>
      <c r="O234" s="1"/>
    </row>
    <row r="235" spans="1:15" ht="39">
      <c r="A235" s="56" t="s">
        <v>124</v>
      </c>
      <c r="B235" s="33" t="s">
        <v>14</v>
      </c>
      <c r="C235" s="33" t="s">
        <v>10</v>
      </c>
      <c r="D235" s="33" t="s">
        <v>249</v>
      </c>
      <c r="E235" s="34"/>
      <c r="F235" s="38">
        <f>F236</f>
        <v>2143</v>
      </c>
      <c r="G235" s="38">
        <f>G236</f>
        <v>1967.5</v>
      </c>
      <c r="H235" s="38">
        <f>H236</f>
        <v>1967.5</v>
      </c>
      <c r="I235" s="1"/>
      <c r="J235" s="1"/>
      <c r="K235" s="1"/>
      <c r="L235" s="1"/>
      <c r="M235" s="1"/>
      <c r="N235" s="1"/>
      <c r="O235" s="1"/>
    </row>
    <row r="236" spans="1:15" ht="15.75" customHeight="1">
      <c r="A236" s="66" t="s">
        <v>145</v>
      </c>
      <c r="B236" s="33" t="s">
        <v>14</v>
      </c>
      <c r="C236" s="33" t="s">
        <v>10</v>
      </c>
      <c r="D236" s="33" t="s">
        <v>249</v>
      </c>
      <c r="E236" s="34" t="s">
        <v>146</v>
      </c>
      <c r="F236" s="38">
        <f>F238</f>
        <v>2143</v>
      </c>
      <c r="G236" s="38">
        <f>G238</f>
        <v>1967.5</v>
      </c>
      <c r="H236" s="38">
        <f>H238</f>
        <v>1967.5</v>
      </c>
      <c r="I236" s="1"/>
      <c r="J236" s="1"/>
      <c r="K236" s="1"/>
      <c r="L236" s="1"/>
      <c r="M236" s="1"/>
      <c r="N236" s="1"/>
      <c r="O236" s="1"/>
    </row>
    <row r="237" spans="1:15" ht="24.75" customHeight="1">
      <c r="A237" s="56" t="s">
        <v>166</v>
      </c>
      <c r="B237" s="33" t="s">
        <v>14</v>
      </c>
      <c r="C237" s="33" t="s">
        <v>10</v>
      </c>
      <c r="D237" s="33" t="s">
        <v>167</v>
      </c>
      <c r="E237" s="34"/>
      <c r="F237" s="38">
        <f>F238</f>
        <v>2143</v>
      </c>
      <c r="G237" s="38">
        <f>G238</f>
        <v>1967.5</v>
      </c>
      <c r="H237" s="38">
        <f>H238</f>
        <v>1967.5</v>
      </c>
      <c r="I237" s="1"/>
      <c r="J237" s="1"/>
      <c r="K237" s="1"/>
      <c r="L237" s="1"/>
      <c r="M237" s="1"/>
      <c r="N237" s="1"/>
      <c r="O237" s="1"/>
    </row>
    <row r="238" spans="1:15" ht="16.5" customHeight="1">
      <c r="A238" s="66" t="s">
        <v>145</v>
      </c>
      <c r="B238" s="33" t="s">
        <v>14</v>
      </c>
      <c r="C238" s="33" t="s">
        <v>10</v>
      </c>
      <c r="D238" s="33" t="s">
        <v>167</v>
      </c>
      <c r="E238" s="34" t="s">
        <v>146</v>
      </c>
      <c r="F238" s="38">
        <f>'[1]ВЕДОМСТВА'!$G$413+'[1]ВЕДОМСТВА'!$G$176</f>
        <v>2143</v>
      </c>
      <c r="G238" s="41">
        <v>1967.5</v>
      </c>
      <c r="H238" s="41">
        <v>1967.5</v>
      </c>
      <c r="I238" s="1"/>
      <c r="J238" s="1"/>
      <c r="K238" s="1"/>
      <c r="L238" s="1"/>
      <c r="M238" s="1"/>
      <c r="N238" s="1"/>
      <c r="O238" s="1"/>
    </row>
    <row r="239" spans="1:15" ht="36" customHeight="1">
      <c r="A239" s="64" t="s">
        <v>303</v>
      </c>
      <c r="B239" s="33" t="s">
        <v>14</v>
      </c>
      <c r="C239" s="33" t="s">
        <v>10</v>
      </c>
      <c r="D239" s="33" t="s">
        <v>340</v>
      </c>
      <c r="E239" s="34"/>
      <c r="F239" s="38">
        <f>F240</f>
        <v>127.1</v>
      </c>
      <c r="G239" s="38">
        <f>G240</f>
        <v>142.4</v>
      </c>
      <c r="H239" s="38">
        <f>H240</f>
        <v>142.4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66" t="s">
        <v>145</v>
      </c>
      <c r="B240" s="33" t="s">
        <v>14</v>
      </c>
      <c r="C240" s="33" t="s">
        <v>10</v>
      </c>
      <c r="D240" s="33" t="s">
        <v>340</v>
      </c>
      <c r="E240" s="34" t="s">
        <v>146</v>
      </c>
      <c r="F240" s="38">
        <v>127.1</v>
      </c>
      <c r="G240" s="41">
        <v>142.4</v>
      </c>
      <c r="H240" s="41">
        <v>142.4</v>
      </c>
      <c r="I240" s="1"/>
      <c r="J240" s="1"/>
      <c r="K240" s="1"/>
      <c r="L240" s="1"/>
      <c r="M240" s="1"/>
      <c r="N240" s="1"/>
      <c r="O240" s="1"/>
    </row>
    <row r="241" spans="1:15" ht="51" customHeight="1">
      <c r="A241" s="81" t="s">
        <v>345</v>
      </c>
      <c r="B241" s="33" t="s">
        <v>14</v>
      </c>
      <c r="C241" s="33" t="s">
        <v>10</v>
      </c>
      <c r="D241" s="33" t="s">
        <v>350</v>
      </c>
      <c r="E241" s="34"/>
      <c r="F241" s="38">
        <f>F242</f>
        <v>9</v>
      </c>
      <c r="G241" s="38">
        <v>0</v>
      </c>
      <c r="H241" s="38">
        <v>0</v>
      </c>
      <c r="I241" s="1"/>
      <c r="J241" s="1"/>
      <c r="K241" s="1"/>
      <c r="L241" s="1"/>
      <c r="M241" s="1"/>
      <c r="N241" s="1"/>
      <c r="O241" s="1"/>
    </row>
    <row r="242" spans="1:15" ht="18" customHeight="1">
      <c r="A242" s="66" t="s">
        <v>145</v>
      </c>
      <c r="B242" s="33" t="s">
        <v>14</v>
      </c>
      <c r="C242" s="33" t="s">
        <v>10</v>
      </c>
      <c r="D242" s="33" t="s">
        <v>350</v>
      </c>
      <c r="E242" s="34" t="s">
        <v>146</v>
      </c>
      <c r="F242" s="38">
        <f>'[1]ВЕДОМСТВА'!$G$180</f>
        <v>9</v>
      </c>
      <c r="G242" s="38">
        <v>0</v>
      </c>
      <c r="H242" s="38">
        <v>0</v>
      </c>
      <c r="I242" s="1"/>
      <c r="J242" s="1"/>
      <c r="K242" s="1"/>
      <c r="L242" s="1"/>
      <c r="M242" s="1"/>
      <c r="N242" s="1"/>
      <c r="O242" s="1"/>
    </row>
    <row r="243" spans="1:15" ht="29.25" customHeight="1">
      <c r="A243" s="75" t="s">
        <v>361</v>
      </c>
      <c r="B243" s="33" t="s">
        <v>14</v>
      </c>
      <c r="C243" s="33" t="s">
        <v>10</v>
      </c>
      <c r="D243" s="33" t="s">
        <v>363</v>
      </c>
      <c r="E243" s="34"/>
      <c r="F243" s="38">
        <v>2</v>
      </c>
      <c r="G243" s="38">
        <v>0</v>
      </c>
      <c r="H243" s="38">
        <v>0</v>
      </c>
      <c r="I243" s="1"/>
      <c r="J243" s="1"/>
      <c r="K243" s="1"/>
      <c r="L243" s="1"/>
      <c r="M243" s="1"/>
      <c r="N243" s="1"/>
      <c r="O243" s="1"/>
    </row>
    <row r="244" spans="1:15" ht="19.5" customHeight="1">
      <c r="A244" s="75" t="s">
        <v>145</v>
      </c>
      <c r="B244" s="33" t="s">
        <v>14</v>
      </c>
      <c r="C244" s="33" t="s">
        <v>10</v>
      </c>
      <c r="D244" s="33" t="s">
        <v>363</v>
      </c>
      <c r="E244" s="34" t="s">
        <v>146</v>
      </c>
      <c r="F244" s="38">
        <v>2</v>
      </c>
      <c r="G244" s="38">
        <v>0</v>
      </c>
      <c r="H244" s="38">
        <v>0</v>
      </c>
      <c r="I244" s="1"/>
      <c r="J244" s="1"/>
      <c r="K244" s="1"/>
      <c r="L244" s="1"/>
      <c r="M244" s="1"/>
      <c r="N244" s="1"/>
      <c r="O244" s="1"/>
    </row>
    <row r="245" spans="1:15" ht="63.75" customHeight="1">
      <c r="A245" s="78" t="s">
        <v>332</v>
      </c>
      <c r="B245" s="33" t="s">
        <v>14</v>
      </c>
      <c r="C245" s="33" t="s">
        <v>10</v>
      </c>
      <c r="D245" s="33" t="s">
        <v>333</v>
      </c>
      <c r="E245" s="34"/>
      <c r="F245" s="38">
        <v>59.7</v>
      </c>
      <c r="G245" s="38">
        <v>53.9</v>
      </c>
      <c r="H245" s="38">
        <v>67.9</v>
      </c>
      <c r="I245" s="1"/>
      <c r="J245" s="1"/>
      <c r="K245" s="1"/>
      <c r="L245" s="1"/>
      <c r="M245" s="1"/>
      <c r="N245" s="1"/>
      <c r="O245" s="1"/>
    </row>
    <row r="246" spans="1:15" ht="20.25" customHeight="1">
      <c r="A246" s="66" t="s">
        <v>145</v>
      </c>
      <c r="B246" s="33" t="s">
        <v>14</v>
      </c>
      <c r="C246" s="33" t="s">
        <v>10</v>
      </c>
      <c r="D246" s="33" t="s">
        <v>333</v>
      </c>
      <c r="E246" s="34"/>
      <c r="F246" s="38">
        <f>'[1]ВЕДОМСТВА'!$G$182</f>
        <v>59.7</v>
      </c>
      <c r="G246" s="38">
        <v>53.9</v>
      </c>
      <c r="H246" s="38">
        <v>67.9</v>
      </c>
      <c r="I246" s="1"/>
      <c r="J246" s="1"/>
      <c r="K246" s="1"/>
      <c r="L246" s="1"/>
      <c r="M246" s="1"/>
      <c r="N246" s="1"/>
      <c r="O246" s="1"/>
    </row>
    <row r="247" spans="1:15" ht="27" customHeight="1">
      <c r="A247" s="77" t="s">
        <v>305</v>
      </c>
      <c r="B247" s="33" t="s">
        <v>14</v>
      </c>
      <c r="C247" s="33" t="s">
        <v>10</v>
      </c>
      <c r="D247" s="59" t="s">
        <v>316</v>
      </c>
      <c r="E247" s="34"/>
      <c r="F247" s="38">
        <f>F248</f>
        <v>542.8</v>
      </c>
      <c r="G247" s="41">
        <v>571.3</v>
      </c>
      <c r="H247" s="41">
        <v>571.3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66" t="s">
        <v>145</v>
      </c>
      <c r="B248" s="33" t="s">
        <v>14</v>
      </c>
      <c r="C248" s="33" t="s">
        <v>10</v>
      </c>
      <c r="D248" s="59" t="s">
        <v>316</v>
      </c>
      <c r="E248" s="34" t="s">
        <v>146</v>
      </c>
      <c r="F248" s="38">
        <f>'[1]ВЕДОМСТВА'!$G$184+'[1]ВЕДОМСТВА'!$G$417</f>
        <v>542.8</v>
      </c>
      <c r="G248" s="41">
        <v>571.3</v>
      </c>
      <c r="H248" s="41">
        <v>571.3</v>
      </c>
      <c r="I248" s="1"/>
      <c r="J248" s="1"/>
      <c r="K248" s="1"/>
      <c r="L248" s="1"/>
      <c r="M248" s="1"/>
      <c r="N248" s="1"/>
      <c r="O248" s="1"/>
    </row>
    <row r="249" spans="1:15" ht="20.25" customHeight="1">
      <c r="A249" s="50" t="s">
        <v>24</v>
      </c>
      <c r="B249" s="26" t="str">
        <f>B$145</f>
        <v>07</v>
      </c>
      <c r="C249" s="20" t="s">
        <v>14</v>
      </c>
      <c r="D249" s="26"/>
      <c r="E249" s="20"/>
      <c r="F249" s="27">
        <f>F250</f>
        <v>680.8</v>
      </c>
      <c r="G249" s="27">
        <f>G250</f>
        <v>687</v>
      </c>
      <c r="H249" s="27">
        <f>H250</f>
        <v>687</v>
      </c>
      <c r="I249" s="1"/>
      <c r="J249" s="1"/>
      <c r="K249" s="1"/>
      <c r="L249" s="1"/>
      <c r="M249" s="1"/>
      <c r="N249" s="1"/>
      <c r="O249" s="1"/>
    </row>
    <row r="250" spans="1:8" s="2" customFormat="1" ht="40.5" customHeight="1">
      <c r="A250" s="57" t="s">
        <v>139</v>
      </c>
      <c r="B250" s="33" t="s">
        <v>14</v>
      </c>
      <c r="C250" s="33" t="s">
        <v>14</v>
      </c>
      <c r="D250" s="51" t="s">
        <v>140</v>
      </c>
      <c r="E250" s="34"/>
      <c r="F250" s="38">
        <f>F251+F255+F259</f>
        <v>680.8</v>
      </c>
      <c r="G250" s="38">
        <f>G251+G255+G259</f>
        <v>687</v>
      </c>
      <c r="H250" s="38">
        <f>H251+H255+H259</f>
        <v>687</v>
      </c>
    </row>
    <row r="251" spans="1:8" s="2" customFormat="1" ht="27" customHeight="1">
      <c r="A251" s="57" t="s">
        <v>164</v>
      </c>
      <c r="B251" s="33" t="s">
        <v>14</v>
      </c>
      <c r="C251" s="33" t="s">
        <v>14</v>
      </c>
      <c r="D251" s="51" t="s">
        <v>165</v>
      </c>
      <c r="E251" s="34"/>
      <c r="F251" s="38">
        <f>F252</f>
        <v>625</v>
      </c>
      <c r="G251" s="38">
        <f>G252</f>
        <v>625</v>
      </c>
      <c r="H251" s="38">
        <f>H252</f>
        <v>625</v>
      </c>
    </row>
    <row r="252" spans="1:8" s="2" customFormat="1" ht="14.25" customHeight="1">
      <c r="A252" s="66" t="s">
        <v>168</v>
      </c>
      <c r="B252" s="33" t="s">
        <v>14</v>
      </c>
      <c r="C252" s="33" t="s">
        <v>14</v>
      </c>
      <c r="D252" s="51" t="s">
        <v>169</v>
      </c>
      <c r="E252" s="34"/>
      <c r="F252" s="38">
        <f>F253+F254</f>
        <v>625</v>
      </c>
      <c r="G252" s="38">
        <f>G253+G254</f>
        <v>625</v>
      </c>
      <c r="H252" s="38">
        <f>H253+H254</f>
        <v>625</v>
      </c>
    </row>
    <row r="253" spans="1:8" s="2" customFormat="1" ht="30.75" customHeight="1">
      <c r="A253" s="64" t="s">
        <v>91</v>
      </c>
      <c r="B253" s="33" t="s">
        <v>14</v>
      </c>
      <c r="C253" s="33" t="s">
        <v>14</v>
      </c>
      <c r="D253" s="51" t="s">
        <v>169</v>
      </c>
      <c r="E253" s="13" t="s">
        <v>92</v>
      </c>
      <c r="F253" s="38">
        <v>275.6</v>
      </c>
      <c r="G253" s="41">
        <v>625</v>
      </c>
      <c r="H253" s="38">
        <v>625</v>
      </c>
    </row>
    <row r="254" spans="1:8" s="2" customFormat="1" ht="18" customHeight="1">
      <c r="A254" s="66" t="s">
        <v>145</v>
      </c>
      <c r="B254" s="33" t="s">
        <v>14</v>
      </c>
      <c r="C254" s="33" t="s">
        <v>14</v>
      </c>
      <c r="D254" s="51" t="s">
        <v>169</v>
      </c>
      <c r="E254" s="34" t="s">
        <v>146</v>
      </c>
      <c r="F254" s="38">
        <v>349.4</v>
      </c>
      <c r="G254" s="41"/>
      <c r="H254" s="38"/>
    </row>
    <row r="255" spans="1:8" s="2" customFormat="1" ht="29.25" customHeight="1">
      <c r="A255" s="68" t="s">
        <v>170</v>
      </c>
      <c r="B255" s="33" t="s">
        <v>14</v>
      </c>
      <c r="C255" s="33" t="s">
        <v>14</v>
      </c>
      <c r="D255" s="51" t="s">
        <v>171</v>
      </c>
      <c r="E255" s="34"/>
      <c r="F255" s="38">
        <f>F256</f>
        <v>36</v>
      </c>
      <c r="G255" s="38">
        <f>G256</f>
        <v>40</v>
      </c>
      <c r="H255" s="38">
        <f>H256</f>
        <v>40</v>
      </c>
    </row>
    <row r="256" spans="1:8" s="2" customFormat="1" ht="66.75" customHeight="1">
      <c r="A256" s="68" t="s">
        <v>323</v>
      </c>
      <c r="B256" s="33" t="s">
        <v>14</v>
      </c>
      <c r="C256" s="33" t="s">
        <v>14</v>
      </c>
      <c r="D256" s="13" t="s">
        <v>172</v>
      </c>
      <c r="E256" s="13"/>
      <c r="F256" s="38">
        <f>F257+F258</f>
        <v>36</v>
      </c>
      <c r="G256" s="38">
        <f>G257+G258</f>
        <v>40</v>
      </c>
      <c r="H256" s="38">
        <f>H257+H258</f>
        <v>40</v>
      </c>
    </row>
    <row r="257" spans="1:8" s="2" customFormat="1" ht="27.75" customHeight="1">
      <c r="A257" s="64" t="s">
        <v>91</v>
      </c>
      <c r="B257" s="33" t="s">
        <v>14</v>
      </c>
      <c r="C257" s="33" t="s">
        <v>14</v>
      </c>
      <c r="D257" s="13" t="s">
        <v>172</v>
      </c>
      <c r="E257" s="13" t="s">
        <v>92</v>
      </c>
      <c r="F257" s="38">
        <v>26</v>
      </c>
      <c r="G257" s="38">
        <v>30</v>
      </c>
      <c r="H257" s="38">
        <v>30</v>
      </c>
    </row>
    <row r="258" spans="1:8" s="2" customFormat="1" ht="18.75" customHeight="1">
      <c r="A258" s="80" t="s">
        <v>336</v>
      </c>
      <c r="B258" s="33" t="s">
        <v>14</v>
      </c>
      <c r="C258" s="33" t="s">
        <v>14</v>
      </c>
      <c r="D258" s="13" t="s">
        <v>172</v>
      </c>
      <c r="E258" s="13" t="s">
        <v>337</v>
      </c>
      <c r="F258" s="38">
        <v>10</v>
      </c>
      <c r="G258" s="38">
        <v>10</v>
      </c>
      <c r="H258" s="38">
        <v>10</v>
      </c>
    </row>
    <row r="259" spans="1:8" s="2" customFormat="1" ht="39.75" customHeight="1">
      <c r="A259" s="64" t="s">
        <v>268</v>
      </c>
      <c r="B259" s="33" t="s">
        <v>14</v>
      </c>
      <c r="C259" s="33" t="s">
        <v>14</v>
      </c>
      <c r="D259" s="13" t="s">
        <v>244</v>
      </c>
      <c r="E259" s="13"/>
      <c r="F259" s="38">
        <f aca="true" t="shared" si="12" ref="F259:H260">F260</f>
        <v>19.8</v>
      </c>
      <c r="G259" s="38">
        <f t="shared" si="12"/>
        <v>22</v>
      </c>
      <c r="H259" s="38">
        <f t="shared" si="12"/>
        <v>22</v>
      </c>
    </row>
    <row r="260" spans="1:8" s="2" customFormat="1" ht="78.75" customHeight="1">
      <c r="A260" s="64" t="s">
        <v>324</v>
      </c>
      <c r="B260" s="33" t="s">
        <v>14</v>
      </c>
      <c r="C260" s="33" t="s">
        <v>14</v>
      </c>
      <c r="D260" s="13" t="s">
        <v>245</v>
      </c>
      <c r="E260" s="13"/>
      <c r="F260" s="38">
        <f t="shared" si="12"/>
        <v>19.8</v>
      </c>
      <c r="G260" s="38">
        <f t="shared" si="12"/>
        <v>22</v>
      </c>
      <c r="H260" s="38">
        <f t="shared" si="12"/>
        <v>22</v>
      </c>
    </row>
    <row r="261" spans="1:8" s="2" customFormat="1" ht="30.75" customHeight="1">
      <c r="A261" s="64" t="s">
        <v>91</v>
      </c>
      <c r="B261" s="33" t="s">
        <v>14</v>
      </c>
      <c r="C261" s="33" t="s">
        <v>14</v>
      </c>
      <c r="D261" s="13" t="s">
        <v>245</v>
      </c>
      <c r="E261" s="13" t="s">
        <v>92</v>
      </c>
      <c r="F261" s="38">
        <f>'[1]ВЕДОМСТВА'!$G$198</f>
        <v>19.8</v>
      </c>
      <c r="G261" s="38">
        <v>22</v>
      </c>
      <c r="H261" s="38">
        <v>22</v>
      </c>
    </row>
    <row r="262" spans="1:15" ht="20.25" customHeight="1">
      <c r="A262" s="25" t="s">
        <v>25</v>
      </c>
      <c r="B262" s="31" t="s">
        <v>14</v>
      </c>
      <c r="C262" s="31" t="s">
        <v>15</v>
      </c>
      <c r="D262" s="33"/>
      <c r="E262" s="34"/>
      <c r="F262" s="27">
        <f>F267+F263</f>
        <v>3004.2000000000003</v>
      </c>
      <c r="G262" s="27">
        <f>G267</f>
        <v>2621.3</v>
      </c>
      <c r="H262" s="27">
        <f>H267</f>
        <v>2621.3</v>
      </c>
      <c r="I262" s="1"/>
      <c r="J262" s="1"/>
      <c r="K262" s="1"/>
      <c r="L262" s="1"/>
      <c r="M262" s="1"/>
      <c r="N262" s="1"/>
      <c r="O262" s="1"/>
    </row>
    <row r="263" spans="1:15" ht="42.75" customHeight="1">
      <c r="A263" s="40" t="s">
        <v>301</v>
      </c>
      <c r="B263" s="33" t="s">
        <v>14</v>
      </c>
      <c r="C263" s="33" t="s">
        <v>15</v>
      </c>
      <c r="D263" s="33" t="s">
        <v>93</v>
      </c>
      <c r="E263" s="34"/>
      <c r="F263" s="42">
        <v>33.6</v>
      </c>
      <c r="G263" s="42">
        <v>0</v>
      </c>
      <c r="H263" s="42">
        <v>0</v>
      </c>
      <c r="I263" s="1"/>
      <c r="J263" s="1"/>
      <c r="K263" s="1"/>
      <c r="L263" s="1"/>
      <c r="M263" s="1"/>
      <c r="N263" s="1"/>
      <c r="O263" s="1"/>
    </row>
    <row r="264" spans="1:15" ht="33.75" customHeight="1">
      <c r="A264" s="57" t="s">
        <v>260</v>
      </c>
      <c r="B264" s="33" t="s">
        <v>14</v>
      </c>
      <c r="C264" s="33" t="s">
        <v>15</v>
      </c>
      <c r="D264" s="33" t="s">
        <v>117</v>
      </c>
      <c r="E264" s="34"/>
      <c r="F264" s="42">
        <v>33.6</v>
      </c>
      <c r="G264" s="42">
        <v>0</v>
      </c>
      <c r="H264" s="42">
        <v>0</v>
      </c>
      <c r="I264" s="1"/>
      <c r="J264" s="1"/>
      <c r="K264" s="1"/>
      <c r="L264" s="1"/>
      <c r="M264" s="1"/>
      <c r="N264" s="1"/>
      <c r="O264" s="1"/>
    </row>
    <row r="265" spans="1:15" ht="57.75" customHeight="1">
      <c r="A265" s="57" t="s">
        <v>381</v>
      </c>
      <c r="B265" s="33" t="s">
        <v>14</v>
      </c>
      <c r="C265" s="33" t="s">
        <v>15</v>
      </c>
      <c r="D265" s="33" t="s">
        <v>380</v>
      </c>
      <c r="E265" s="34"/>
      <c r="F265" s="42">
        <v>33.6</v>
      </c>
      <c r="G265" s="42">
        <v>0</v>
      </c>
      <c r="H265" s="42">
        <v>0</v>
      </c>
      <c r="I265" s="1"/>
      <c r="J265" s="1"/>
      <c r="K265" s="1"/>
      <c r="L265" s="1"/>
      <c r="M265" s="1"/>
      <c r="N265" s="1"/>
      <c r="O265" s="1"/>
    </row>
    <row r="266" spans="1:15" ht="30" customHeight="1">
      <c r="A266" s="63" t="s">
        <v>91</v>
      </c>
      <c r="B266" s="33" t="s">
        <v>14</v>
      </c>
      <c r="C266" s="33" t="s">
        <v>15</v>
      </c>
      <c r="D266" s="33" t="s">
        <v>380</v>
      </c>
      <c r="E266" s="34" t="s">
        <v>92</v>
      </c>
      <c r="F266" s="42">
        <v>33.6</v>
      </c>
      <c r="G266" s="42">
        <v>0</v>
      </c>
      <c r="H266" s="42">
        <v>0</v>
      </c>
      <c r="I266" s="1"/>
      <c r="J266" s="1"/>
      <c r="K266" s="1"/>
      <c r="L266" s="1"/>
      <c r="M266" s="1"/>
      <c r="N266" s="1"/>
      <c r="O266" s="1"/>
    </row>
    <row r="267" spans="1:8" s="2" customFormat="1" ht="39" customHeight="1">
      <c r="A267" s="57" t="s">
        <v>139</v>
      </c>
      <c r="B267" s="33" t="s">
        <v>14</v>
      </c>
      <c r="C267" s="33" t="s">
        <v>15</v>
      </c>
      <c r="D267" s="33" t="s">
        <v>140</v>
      </c>
      <c r="E267" s="34"/>
      <c r="F267" s="38">
        <f>F272+F268+F287+F276</f>
        <v>2970.6000000000004</v>
      </c>
      <c r="G267" s="38">
        <f>G272+G268+G287+G276</f>
        <v>2621.3</v>
      </c>
      <c r="H267" s="38">
        <f>H272+H268+H287+H276</f>
        <v>2621.3</v>
      </c>
    </row>
    <row r="268" spans="1:8" s="2" customFormat="1" ht="33" customHeight="1">
      <c r="A268" s="57" t="s">
        <v>164</v>
      </c>
      <c r="B268" s="33" t="s">
        <v>14</v>
      </c>
      <c r="C268" s="33" t="s">
        <v>15</v>
      </c>
      <c r="D268" s="33" t="s">
        <v>165</v>
      </c>
      <c r="E268" s="34"/>
      <c r="F268" s="38">
        <f>F269</f>
        <v>22</v>
      </c>
      <c r="G268" s="38">
        <v>22</v>
      </c>
      <c r="H268" s="38">
        <v>22</v>
      </c>
    </row>
    <row r="269" spans="1:8" s="2" customFormat="1" ht="16.5" customHeight="1">
      <c r="A269" s="82" t="s">
        <v>242</v>
      </c>
      <c r="B269" s="33" t="s">
        <v>14</v>
      </c>
      <c r="C269" s="33" t="s">
        <v>15</v>
      </c>
      <c r="D269" s="33" t="s">
        <v>243</v>
      </c>
      <c r="E269" s="34"/>
      <c r="F269" s="38">
        <f>F270+F271</f>
        <v>22</v>
      </c>
      <c r="G269" s="38">
        <v>22</v>
      </c>
      <c r="H269" s="38">
        <v>22</v>
      </c>
    </row>
    <row r="270" spans="1:8" s="2" customFormat="1" ht="30" customHeight="1">
      <c r="A270" s="63" t="s">
        <v>91</v>
      </c>
      <c r="B270" s="33" t="s">
        <v>14</v>
      </c>
      <c r="C270" s="33" t="s">
        <v>15</v>
      </c>
      <c r="D270" s="33" t="s">
        <v>243</v>
      </c>
      <c r="E270" s="34" t="s">
        <v>92</v>
      </c>
      <c r="F270" s="38">
        <v>4</v>
      </c>
      <c r="G270" s="38">
        <v>0</v>
      </c>
      <c r="H270" s="38">
        <v>0</v>
      </c>
    </row>
    <row r="271" spans="1:8" s="2" customFormat="1" ht="15" customHeight="1">
      <c r="A271" s="83" t="s">
        <v>339</v>
      </c>
      <c r="B271" s="33" t="s">
        <v>14</v>
      </c>
      <c r="C271" s="33" t="s">
        <v>15</v>
      </c>
      <c r="D271" s="33" t="s">
        <v>243</v>
      </c>
      <c r="E271" s="34" t="s">
        <v>338</v>
      </c>
      <c r="F271" s="38">
        <v>18</v>
      </c>
      <c r="G271" s="38">
        <v>22</v>
      </c>
      <c r="H271" s="38">
        <v>22</v>
      </c>
    </row>
    <row r="272" spans="1:8" s="2" customFormat="1" ht="40.5" customHeight="1">
      <c r="A272" s="57" t="s">
        <v>173</v>
      </c>
      <c r="B272" s="33" t="s">
        <v>14</v>
      </c>
      <c r="C272" s="33" t="s">
        <v>15</v>
      </c>
      <c r="D272" s="33" t="s">
        <v>174</v>
      </c>
      <c r="E272" s="34"/>
      <c r="F272" s="38">
        <f>F273+F280+F283</f>
        <v>2740</v>
      </c>
      <c r="G272" s="38">
        <f>G273+G278+G280+G283</f>
        <v>2399.5</v>
      </c>
      <c r="H272" s="38">
        <f>H273+H278+H280+H283</f>
        <v>2399.5</v>
      </c>
    </row>
    <row r="273" spans="1:8" s="2" customFormat="1" ht="26.25">
      <c r="A273" s="65" t="s">
        <v>89</v>
      </c>
      <c r="B273" s="33" t="s">
        <v>14</v>
      </c>
      <c r="C273" s="33" t="s">
        <v>15</v>
      </c>
      <c r="D273" s="33" t="s">
        <v>175</v>
      </c>
      <c r="E273" s="34"/>
      <c r="F273" s="38">
        <f>F274+F275</f>
        <v>467.2</v>
      </c>
      <c r="G273" s="38">
        <f>G274+G275</f>
        <v>0</v>
      </c>
      <c r="H273" s="38">
        <f>H274+H275</f>
        <v>0</v>
      </c>
    </row>
    <row r="274" spans="1:8" s="2" customFormat="1" ht="26.25">
      <c r="A274" s="63" t="s">
        <v>85</v>
      </c>
      <c r="B274" s="33" t="s">
        <v>14</v>
      </c>
      <c r="C274" s="33" t="s">
        <v>15</v>
      </c>
      <c r="D274" s="33" t="s">
        <v>175</v>
      </c>
      <c r="E274" s="34" t="s">
        <v>86</v>
      </c>
      <c r="F274" s="38">
        <f>'[1]ВЕДОМСТВА'!$G$423</f>
        <v>467.2</v>
      </c>
      <c r="G274" s="38">
        <f>'[1]ВЕДОМСТВА'!$H$423</f>
        <v>0</v>
      </c>
      <c r="H274" s="38">
        <f>'[1]ВЕДОМСТВА'!$I$423</f>
        <v>0</v>
      </c>
    </row>
    <row r="275" spans="1:15" ht="28.5" customHeight="1">
      <c r="A275" s="63" t="s">
        <v>91</v>
      </c>
      <c r="B275" s="33" t="s">
        <v>14</v>
      </c>
      <c r="C275" s="33" t="s">
        <v>15</v>
      </c>
      <c r="D275" s="33" t="s">
        <v>175</v>
      </c>
      <c r="E275" s="34" t="s">
        <v>92</v>
      </c>
      <c r="F275" s="38"/>
      <c r="G275" s="38"/>
      <c r="H275" s="38"/>
      <c r="I275" s="1"/>
      <c r="J275" s="1"/>
      <c r="K275" s="1"/>
      <c r="L275" s="1"/>
      <c r="M275" s="1"/>
      <c r="N275" s="1"/>
      <c r="O275" s="1"/>
    </row>
    <row r="276" spans="1:15" ht="42" customHeight="1">
      <c r="A276" s="63" t="s">
        <v>155</v>
      </c>
      <c r="B276" s="33" t="s">
        <v>14</v>
      </c>
      <c r="C276" s="33" t="s">
        <v>15</v>
      </c>
      <c r="D276" s="33" t="s">
        <v>176</v>
      </c>
      <c r="E276" s="34"/>
      <c r="F276" s="38">
        <f>F277+F278+F279</f>
        <v>199.8</v>
      </c>
      <c r="G276" s="38">
        <f>G277+G278+G279</f>
        <v>199.8</v>
      </c>
      <c r="H276" s="38">
        <f>H277+H278+H279</f>
        <v>199.8</v>
      </c>
      <c r="I276" s="1"/>
      <c r="J276" s="1"/>
      <c r="K276" s="1"/>
      <c r="L276" s="1"/>
      <c r="M276" s="1"/>
      <c r="N276" s="1"/>
      <c r="O276" s="1"/>
    </row>
    <row r="277" spans="1:15" ht="28.5" customHeight="1">
      <c r="A277" s="63" t="s">
        <v>85</v>
      </c>
      <c r="B277" s="33" t="s">
        <v>14</v>
      </c>
      <c r="C277" s="33" t="s">
        <v>15</v>
      </c>
      <c r="D277" s="33" t="s">
        <v>176</v>
      </c>
      <c r="E277" s="34" t="s">
        <v>86</v>
      </c>
      <c r="F277" s="38">
        <v>156.9</v>
      </c>
      <c r="G277" s="38">
        <f>'[1]ВЕДОМСТВА'!$H$210</f>
        <v>199.8</v>
      </c>
      <c r="H277" s="38">
        <f>'[1]ВЕДОМСТВА'!$I$210</f>
        <v>199.8</v>
      </c>
      <c r="I277" s="1"/>
      <c r="J277" s="1"/>
      <c r="K277" s="1"/>
      <c r="L277" s="1"/>
      <c r="M277" s="1"/>
      <c r="N277" s="1"/>
      <c r="O277" s="1"/>
    </row>
    <row r="278" spans="1:15" ht="27" customHeight="1">
      <c r="A278" s="63" t="s">
        <v>91</v>
      </c>
      <c r="B278" s="33" t="s">
        <v>14</v>
      </c>
      <c r="C278" s="33" t="s">
        <v>15</v>
      </c>
      <c r="D278" s="33" t="s">
        <v>176</v>
      </c>
      <c r="E278" s="34" t="s">
        <v>92</v>
      </c>
      <c r="F278" s="38">
        <v>5.2</v>
      </c>
      <c r="G278" s="38">
        <f>G279</f>
        <v>0</v>
      </c>
      <c r="H278" s="38">
        <f>H279</f>
        <v>0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63" t="s">
        <v>126</v>
      </c>
      <c r="B279" s="33" t="s">
        <v>14</v>
      </c>
      <c r="C279" s="33" t="s">
        <v>15</v>
      </c>
      <c r="D279" s="33" t="s">
        <v>176</v>
      </c>
      <c r="E279" s="34" t="s">
        <v>127</v>
      </c>
      <c r="F279" s="38">
        <v>37.7</v>
      </c>
      <c r="G279" s="38">
        <f>'[1]ВЕДОМСТВА'!$H$426</f>
        <v>0</v>
      </c>
      <c r="H279" s="38">
        <f>'[1]ВЕДОМСТВА'!$I$426</f>
        <v>0</v>
      </c>
      <c r="I279" s="1"/>
      <c r="J279" s="1"/>
      <c r="K279" s="1"/>
      <c r="L279" s="1"/>
      <c r="M279" s="1"/>
      <c r="N279" s="1"/>
      <c r="O279" s="1"/>
    </row>
    <row r="280" spans="1:15" ht="42" customHeight="1">
      <c r="A280" s="64" t="s">
        <v>99</v>
      </c>
      <c r="B280" s="33" t="s">
        <v>14</v>
      </c>
      <c r="C280" s="33" t="s">
        <v>15</v>
      </c>
      <c r="D280" s="33" t="s">
        <v>177</v>
      </c>
      <c r="E280" s="34"/>
      <c r="F280" s="38">
        <f>F281+F282</f>
        <v>113.4</v>
      </c>
      <c r="G280" s="38">
        <f>G281+G282</f>
        <v>0</v>
      </c>
      <c r="H280" s="38">
        <f>H281+H282</f>
        <v>0</v>
      </c>
      <c r="I280" s="1"/>
      <c r="J280" s="1"/>
      <c r="K280" s="1"/>
      <c r="L280" s="1"/>
      <c r="M280" s="1"/>
      <c r="N280" s="1"/>
      <c r="O280" s="1"/>
    </row>
    <row r="281" spans="1:15" ht="28.5" customHeight="1">
      <c r="A281" s="63" t="s">
        <v>85</v>
      </c>
      <c r="B281" s="33" t="s">
        <v>14</v>
      </c>
      <c r="C281" s="33" t="s">
        <v>15</v>
      </c>
      <c r="D281" s="33" t="s">
        <v>177</v>
      </c>
      <c r="E281" s="34" t="s">
        <v>86</v>
      </c>
      <c r="F281" s="38">
        <f>'[1]ВЕДОМСТВА'!$G$428</f>
        <v>113.4</v>
      </c>
      <c r="G281" s="38">
        <f>'[1]ВЕДОМСТВА'!$H$428</f>
        <v>0</v>
      </c>
      <c r="H281" s="38">
        <f>'[1]ВЕДОМСТВА'!$I$428</f>
        <v>0</v>
      </c>
      <c r="I281" s="1"/>
      <c r="J281" s="1"/>
      <c r="K281" s="1"/>
      <c r="L281" s="1"/>
      <c r="M281" s="1"/>
      <c r="N281" s="1"/>
      <c r="O281" s="1"/>
    </row>
    <row r="282" spans="1:15" ht="25.5" customHeight="1">
      <c r="A282" s="63" t="s">
        <v>91</v>
      </c>
      <c r="B282" s="33" t="s">
        <v>14</v>
      </c>
      <c r="C282" s="33" t="s">
        <v>15</v>
      </c>
      <c r="D282" s="33" t="s">
        <v>177</v>
      </c>
      <c r="E282" s="34" t="s">
        <v>92</v>
      </c>
      <c r="F282" s="38"/>
      <c r="G282" s="38"/>
      <c r="H282" s="38"/>
      <c r="I282" s="1"/>
      <c r="J282" s="1"/>
      <c r="K282" s="1"/>
      <c r="L282" s="1"/>
      <c r="M282" s="1"/>
      <c r="N282" s="1"/>
      <c r="O282" s="1"/>
    </row>
    <row r="283" spans="1:15" ht="42.75" customHeight="1">
      <c r="A283" s="56" t="s">
        <v>124</v>
      </c>
      <c r="B283" s="33" t="s">
        <v>14</v>
      </c>
      <c r="C283" s="33" t="s">
        <v>15</v>
      </c>
      <c r="D283" s="33" t="s">
        <v>178</v>
      </c>
      <c r="E283" s="34"/>
      <c r="F283" s="38">
        <f aca="true" t="shared" si="13" ref="F283:H284">F285</f>
        <v>2159.4</v>
      </c>
      <c r="G283" s="38">
        <f t="shared" si="13"/>
        <v>2399.5</v>
      </c>
      <c r="H283" s="38">
        <f t="shared" si="13"/>
        <v>2399.5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63" t="s">
        <v>126</v>
      </c>
      <c r="B284" s="33" t="s">
        <v>14</v>
      </c>
      <c r="C284" s="33" t="s">
        <v>15</v>
      </c>
      <c r="D284" s="33" t="s">
        <v>178</v>
      </c>
      <c r="E284" s="34" t="s">
        <v>127</v>
      </c>
      <c r="F284" s="38">
        <f t="shared" si="13"/>
        <v>2159.4</v>
      </c>
      <c r="G284" s="38">
        <f t="shared" si="13"/>
        <v>2399.5</v>
      </c>
      <c r="H284" s="38">
        <f t="shared" si="13"/>
        <v>2399.5</v>
      </c>
      <c r="I284" s="1"/>
      <c r="J284" s="1"/>
      <c r="K284" s="1"/>
      <c r="L284" s="1"/>
      <c r="M284" s="1"/>
      <c r="N284" s="1"/>
      <c r="O284" s="1"/>
    </row>
    <row r="285" spans="1:15" ht="42" customHeight="1">
      <c r="A285" s="56" t="s">
        <v>179</v>
      </c>
      <c r="B285" s="33" t="s">
        <v>14</v>
      </c>
      <c r="C285" s="33" t="s">
        <v>15</v>
      </c>
      <c r="D285" s="33" t="s">
        <v>180</v>
      </c>
      <c r="E285" s="34"/>
      <c r="F285" s="38">
        <f>F286</f>
        <v>2159.4</v>
      </c>
      <c r="G285" s="38">
        <f>G286</f>
        <v>2399.5</v>
      </c>
      <c r="H285" s="38">
        <f>H286</f>
        <v>2399.5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63" t="s">
        <v>126</v>
      </c>
      <c r="B286" s="33" t="s">
        <v>14</v>
      </c>
      <c r="C286" s="33" t="s">
        <v>15</v>
      </c>
      <c r="D286" s="33" t="s">
        <v>180</v>
      </c>
      <c r="E286" s="34" t="s">
        <v>127</v>
      </c>
      <c r="F286" s="38">
        <v>2159.4</v>
      </c>
      <c r="G286" s="41">
        <v>2399.5</v>
      </c>
      <c r="H286" s="38">
        <v>2399.5</v>
      </c>
      <c r="I286" s="1"/>
      <c r="J286" s="1"/>
      <c r="K286" s="1"/>
      <c r="L286" s="1"/>
      <c r="M286" s="1"/>
      <c r="N286" s="1"/>
      <c r="O286" s="1"/>
    </row>
    <row r="287" spans="1:15" ht="76.5" customHeight="1">
      <c r="A287" s="63" t="s">
        <v>351</v>
      </c>
      <c r="B287" s="33" t="s">
        <v>14</v>
      </c>
      <c r="C287" s="33" t="s">
        <v>15</v>
      </c>
      <c r="D287" s="33" t="s">
        <v>352</v>
      </c>
      <c r="E287" s="34"/>
      <c r="F287" s="38">
        <v>8.8</v>
      </c>
      <c r="G287" s="41">
        <v>0</v>
      </c>
      <c r="H287" s="38">
        <v>0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3" t="s">
        <v>126</v>
      </c>
      <c r="B288" s="33" t="s">
        <v>14</v>
      </c>
      <c r="C288" s="33" t="s">
        <v>15</v>
      </c>
      <c r="D288" s="33" t="s">
        <v>352</v>
      </c>
      <c r="E288" s="34" t="s">
        <v>127</v>
      </c>
      <c r="F288" s="38">
        <v>8.8</v>
      </c>
      <c r="G288" s="41">
        <v>0</v>
      </c>
      <c r="H288" s="38">
        <v>0</v>
      </c>
      <c r="I288" s="1"/>
      <c r="J288" s="1"/>
      <c r="K288" s="1"/>
      <c r="L288" s="1"/>
      <c r="M288" s="1"/>
      <c r="N288" s="1"/>
      <c r="O288" s="1"/>
    </row>
    <row r="289" spans="1:8" s="2" customFormat="1" ht="18" customHeight="1">
      <c r="A289" s="19" t="s">
        <v>76</v>
      </c>
      <c r="B289" s="20" t="s">
        <v>16</v>
      </c>
      <c r="C289" s="13"/>
      <c r="D289" s="13"/>
      <c r="E289" s="13"/>
      <c r="F289" s="32">
        <f aca="true" t="shared" si="14" ref="F289:H293">F290</f>
        <v>24721.399999999998</v>
      </c>
      <c r="G289" s="32">
        <f t="shared" si="14"/>
        <v>19720.100000000002</v>
      </c>
      <c r="H289" s="32">
        <f t="shared" si="14"/>
        <v>24093.200000000004</v>
      </c>
    </row>
    <row r="290" spans="1:8" s="2" customFormat="1" ht="16.5" customHeight="1">
      <c r="A290" s="19" t="s">
        <v>26</v>
      </c>
      <c r="B290" s="45" t="str">
        <f>B$289</f>
        <v>08</v>
      </c>
      <c r="C290" s="37" t="s">
        <v>9</v>
      </c>
      <c r="D290" s="37"/>
      <c r="E290" s="37"/>
      <c r="F290" s="32">
        <f>F291+F321</f>
        <v>24721.399999999998</v>
      </c>
      <c r="G290" s="32">
        <f>G291+G321</f>
        <v>19720.100000000002</v>
      </c>
      <c r="H290" s="32">
        <f>H291+H321</f>
        <v>24093.200000000004</v>
      </c>
    </row>
    <row r="291" spans="1:8" s="2" customFormat="1" ht="27.75" customHeight="1">
      <c r="A291" s="57" t="s">
        <v>272</v>
      </c>
      <c r="B291" s="33" t="s">
        <v>16</v>
      </c>
      <c r="C291" s="33" t="s">
        <v>9</v>
      </c>
      <c r="D291" s="51" t="s">
        <v>121</v>
      </c>
      <c r="E291" s="34"/>
      <c r="F291" s="38">
        <f t="shared" si="14"/>
        <v>24706.399999999998</v>
      </c>
      <c r="G291" s="38">
        <f t="shared" si="14"/>
        <v>19700.100000000002</v>
      </c>
      <c r="H291" s="38">
        <f t="shared" si="14"/>
        <v>24093.200000000004</v>
      </c>
    </row>
    <row r="292" spans="1:8" s="2" customFormat="1" ht="28.5" customHeight="1">
      <c r="A292" s="64" t="s">
        <v>122</v>
      </c>
      <c r="B292" s="33" t="s">
        <v>16</v>
      </c>
      <c r="C292" s="33" t="s">
        <v>9</v>
      </c>
      <c r="D292" s="51" t="s">
        <v>123</v>
      </c>
      <c r="E292" s="34"/>
      <c r="F292" s="38">
        <f>F293+F307+F319+F303+F309+F305+F299+F301+F311+F313+F315+F317</f>
        <v>24706.399999999998</v>
      </c>
      <c r="G292" s="38">
        <f>G293+G307+G319+G303+G309+G305+G299+G301</f>
        <v>19700.100000000002</v>
      </c>
      <c r="H292" s="38">
        <f>H293+H307+H319+H303+H309+H305+H299+H301</f>
        <v>24093.200000000004</v>
      </c>
    </row>
    <row r="293" spans="1:8" s="2" customFormat="1" ht="41.25" customHeight="1">
      <c r="A293" s="56" t="s">
        <v>131</v>
      </c>
      <c r="B293" s="33" t="s">
        <v>16</v>
      </c>
      <c r="C293" s="33" t="s">
        <v>9</v>
      </c>
      <c r="D293" s="51" t="s">
        <v>130</v>
      </c>
      <c r="E293" s="34"/>
      <c r="F293" s="38">
        <f t="shared" si="14"/>
        <v>17150.8</v>
      </c>
      <c r="G293" s="38">
        <f t="shared" si="14"/>
        <v>16364.400000000001</v>
      </c>
      <c r="H293" s="38">
        <f t="shared" si="14"/>
        <v>15734.400000000001</v>
      </c>
    </row>
    <row r="294" spans="1:8" s="2" customFormat="1" ht="14.25" customHeight="1">
      <c r="A294" s="63" t="s">
        <v>126</v>
      </c>
      <c r="B294" s="33" t="s">
        <v>16</v>
      </c>
      <c r="C294" s="33" t="s">
        <v>9</v>
      </c>
      <c r="D294" s="51" t="s">
        <v>130</v>
      </c>
      <c r="E294" s="34" t="s">
        <v>127</v>
      </c>
      <c r="F294" s="38">
        <f>F296+F298</f>
        <v>17150.8</v>
      </c>
      <c r="G294" s="38">
        <f>G296+G298</f>
        <v>16364.400000000001</v>
      </c>
      <c r="H294" s="38">
        <f>H296+H298</f>
        <v>15734.400000000001</v>
      </c>
    </row>
    <row r="295" spans="1:8" s="2" customFormat="1" ht="14.25" customHeight="1">
      <c r="A295" s="66" t="s">
        <v>132</v>
      </c>
      <c r="B295" s="33" t="s">
        <v>16</v>
      </c>
      <c r="C295" s="33" t="s">
        <v>9</v>
      </c>
      <c r="D295" s="51" t="s">
        <v>133</v>
      </c>
      <c r="E295" s="34"/>
      <c r="F295" s="38">
        <f>F296</f>
        <v>12188.1</v>
      </c>
      <c r="G295" s="38">
        <f>G296</f>
        <v>11755.2</v>
      </c>
      <c r="H295" s="38">
        <f>H296</f>
        <v>11225.2</v>
      </c>
    </row>
    <row r="296" spans="1:15" ht="16.5" customHeight="1">
      <c r="A296" s="63" t="s">
        <v>126</v>
      </c>
      <c r="B296" s="33" t="s">
        <v>16</v>
      </c>
      <c r="C296" s="33" t="s">
        <v>9</v>
      </c>
      <c r="D296" s="51" t="s">
        <v>133</v>
      </c>
      <c r="E296" s="34" t="s">
        <v>127</v>
      </c>
      <c r="F296" s="38">
        <v>12188.1</v>
      </c>
      <c r="G296" s="42">
        <v>11755.2</v>
      </c>
      <c r="H296" s="38">
        <v>11225.2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66" t="s">
        <v>134</v>
      </c>
      <c r="B297" s="33" t="s">
        <v>16</v>
      </c>
      <c r="C297" s="33" t="s">
        <v>9</v>
      </c>
      <c r="D297" s="51" t="s">
        <v>135</v>
      </c>
      <c r="E297" s="34"/>
      <c r="F297" s="38">
        <f>F298</f>
        <v>4962.7</v>
      </c>
      <c r="G297" s="38">
        <f>G298</f>
        <v>4609.2</v>
      </c>
      <c r="H297" s="38">
        <f>H298</f>
        <v>4509.2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63" t="s">
        <v>126</v>
      </c>
      <c r="B298" s="33" t="s">
        <v>16</v>
      </c>
      <c r="C298" s="33" t="s">
        <v>9</v>
      </c>
      <c r="D298" s="51" t="s">
        <v>135</v>
      </c>
      <c r="E298" s="34" t="s">
        <v>127</v>
      </c>
      <c r="F298" s="38">
        <v>4962.7</v>
      </c>
      <c r="G298" s="42">
        <v>4609.2</v>
      </c>
      <c r="H298" s="38">
        <v>4509.2</v>
      </c>
      <c r="I298" s="1"/>
      <c r="J298" s="1"/>
      <c r="K298" s="1"/>
      <c r="L298" s="1"/>
      <c r="M298" s="1"/>
      <c r="N298" s="1"/>
      <c r="O298" s="1"/>
    </row>
    <row r="299" spans="1:15" ht="29.25" customHeight="1">
      <c r="A299" s="63" t="s">
        <v>368</v>
      </c>
      <c r="B299" s="33" t="s">
        <v>16</v>
      </c>
      <c r="C299" s="33" t="s">
        <v>9</v>
      </c>
      <c r="D299" s="51" t="s">
        <v>369</v>
      </c>
      <c r="E299" s="34"/>
      <c r="F299" s="38">
        <v>5.7</v>
      </c>
      <c r="G299" s="42">
        <v>6.4</v>
      </c>
      <c r="H299" s="38">
        <v>6.4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63" t="s">
        <v>126</v>
      </c>
      <c r="B300" s="33" t="s">
        <v>16</v>
      </c>
      <c r="C300" s="33" t="s">
        <v>9</v>
      </c>
      <c r="D300" s="51" t="s">
        <v>369</v>
      </c>
      <c r="E300" s="34" t="s">
        <v>127</v>
      </c>
      <c r="F300" s="38">
        <v>5.7</v>
      </c>
      <c r="G300" s="42">
        <v>6.4</v>
      </c>
      <c r="H300" s="38">
        <v>6.4</v>
      </c>
      <c r="I300" s="1"/>
      <c r="J300" s="1"/>
      <c r="K300" s="1"/>
      <c r="L300" s="1"/>
      <c r="M300" s="1"/>
      <c r="N300" s="1"/>
      <c r="O300" s="1"/>
    </row>
    <row r="301" spans="1:15" ht="54.75" customHeight="1">
      <c r="A301" s="63" t="s">
        <v>383</v>
      </c>
      <c r="B301" s="33" t="s">
        <v>16</v>
      </c>
      <c r="C301" s="33" t="s">
        <v>9</v>
      </c>
      <c r="D301" s="51" t="s">
        <v>382</v>
      </c>
      <c r="E301" s="34"/>
      <c r="F301" s="38">
        <f>F302</f>
        <v>24.8</v>
      </c>
      <c r="G301" s="42">
        <v>0</v>
      </c>
      <c r="H301" s="38">
        <v>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63" t="s">
        <v>126</v>
      </c>
      <c r="B302" s="33" t="s">
        <v>16</v>
      </c>
      <c r="C302" s="33" t="s">
        <v>9</v>
      </c>
      <c r="D302" s="51" t="s">
        <v>382</v>
      </c>
      <c r="E302" s="34" t="s">
        <v>127</v>
      </c>
      <c r="F302" s="38">
        <v>24.8</v>
      </c>
      <c r="G302" s="42">
        <v>0</v>
      </c>
      <c r="H302" s="38">
        <v>0</v>
      </c>
      <c r="I302" s="1"/>
      <c r="J302" s="1"/>
      <c r="K302" s="1"/>
      <c r="L302" s="1"/>
      <c r="M302" s="1"/>
      <c r="N302" s="1"/>
      <c r="O302" s="1"/>
    </row>
    <row r="303" spans="1:15" ht="42" customHeight="1">
      <c r="A303" s="63" t="s">
        <v>344</v>
      </c>
      <c r="B303" s="33" t="s">
        <v>16</v>
      </c>
      <c r="C303" s="33" t="s">
        <v>9</v>
      </c>
      <c r="D303" s="51" t="s">
        <v>343</v>
      </c>
      <c r="E303" s="34"/>
      <c r="F303" s="38">
        <f>F304</f>
        <v>200</v>
      </c>
      <c r="G303" s="42">
        <v>0</v>
      </c>
      <c r="H303" s="38">
        <v>0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63" t="s">
        <v>126</v>
      </c>
      <c r="B304" s="33" t="s">
        <v>16</v>
      </c>
      <c r="C304" s="33" t="s">
        <v>9</v>
      </c>
      <c r="D304" s="51" t="s">
        <v>343</v>
      </c>
      <c r="E304" s="34" t="s">
        <v>127</v>
      </c>
      <c r="F304" s="38">
        <v>200</v>
      </c>
      <c r="G304" s="42">
        <v>0</v>
      </c>
      <c r="H304" s="38">
        <v>0</v>
      </c>
      <c r="I304" s="1"/>
      <c r="J304" s="1"/>
      <c r="K304" s="1"/>
      <c r="L304" s="1"/>
      <c r="M304" s="1"/>
      <c r="N304" s="1"/>
      <c r="O304" s="1"/>
    </row>
    <row r="305" spans="1:15" ht="42" customHeight="1">
      <c r="A305" s="63" t="s">
        <v>355</v>
      </c>
      <c r="B305" s="33" t="s">
        <v>16</v>
      </c>
      <c r="C305" s="33" t="s">
        <v>9</v>
      </c>
      <c r="D305" s="51" t="s">
        <v>356</v>
      </c>
      <c r="E305" s="34"/>
      <c r="F305" s="38">
        <v>15</v>
      </c>
      <c r="G305" s="42">
        <v>0</v>
      </c>
      <c r="H305" s="38">
        <v>0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63" t="s">
        <v>126</v>
      </c>
      <c r="B306" s="33" t="s">
        <v>16</v>
      </c>
      <c r="C306" s="33" t="s">
        <v>9</v>
      </c>
      <c r="D306" s="51" t="s">
        <v>356</v>
      </c>
      <c r="E306" s="34" t="s">
        <v>127</v>
      </c>
      <c r="F306" s="38">
        <v>15</v>
      </c>
      <c r="G306" s="42">
        <v>0</v>
      </c>
      <c r="H306" s="38">
        <v>0</v>
      </c>
      <c r="I306" s="1"/>
      <c r="J306" s="1"/>
      <c r="K306" s="1"/>
      <c r="L306" s="1"/>
      <c r="M306" s="1"/>
      <c r="N306" s="1"/>
      <c r="O306" s="1"/>
    </row>
    <row r="307" spans="1:15" ht="33.75" customHeight="1">
      <c r="A307" s="64" t="s">
        <v>303</v>
      </c>
      <c r="B307" s="33" t="s">
        <v>16</v>
      </c>
      <c r="C307" s="33" t="s">
        <v>9</v>
      </c>
      <c r="D307" s="51" t="s">
        <v>307</v>
      </c>
      <c r="E307" s="34"/>
      <c r="F307" s="38">
        <f>F308</f>
        <v>1231</v>
      </c>
      <c r="G307" s="38">
        <f>G308</f>
        <v>665.5</v>
      </c>
      <c r="H307" s="38">
        <f>H308</f>
        <v>1262.5</v>
      </c>
      <c r="I307" s="1"/>
      <c r="J307" s="1"/>
      <c r="K307" s="1"/>
      <c r="L307" s="1"/>
      <c r="M307" s="1"/>
      <c r="N307" s="1"/>
      <c r="O307" s="1"/>
    </row>
    <row r="308" spans="1:15" ht="21.75" customHeight="1">
      <c r="A308" s="63" t="s">
        <v>126</v>
      </c>
      <c r="B308" s="33" t="s">
        <v>16</v>
      </c>
      <c r="C308" s="33" t="s">
        <v>9</v>
      </c>
      <c r="D308" s="51" t="s">
        <v>307</v>
      </c>
      <c r="E308" s="34" t="s">
        <v>127</v>
      </c>
      <c r="F308" s="38">
        <v>1231</v>
      </c>
      <c r="G308" s="42">
        <v>665.5</v>
      </c>
      <c r="H308" s="38">
        <v>1262.5</v>
      </c>
      <c r="I308" s="1"/>
      <c r="J308" s="1"/>
      <c r="K308" s="1"/>
      <c r="L308" s="1"/>
      <c r="M308" s="1"/>
      <c r="N308" s="1"/>
      <c r="O308" s="1"/>
    </row>
    <row r="309" spans="1:15" ht="60.75" customHeight="1">
      <c r="A309" s="63" t="s">
        <v>392</v>
      </c>
      <c r="B309" s="33" t="s">
        <v>16</v>
      </c>
      <c r="C309" s="33" t="s">
        <v>9</v>
      </c>
      <c r="D309" s="51" t="s">
        <v>354</v>
      </c>
      <c r="E309" s="34"/>
      <c r="F309" s="38">
        <v>2</v>
      </c>
      <c r="G309" s="42">
        <v>0</v>
      </c>
      <c r="H309" s="38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3" t="s">
        <v>126</v>
      </c>
      <c r="B310" s="33" t="s">
        <v>16</v>
      </c>
      <c r="C310" s="33" t="s">
        <v>9</v>
      </c>
      <c r="D310" s="51" t="s">
        <v>354</v>
      </c>
      <c r="E310" s="34" t="s">
        <v>127</v>
      </c>
      <c r="F310" s="38">
        <v>2</v>
      </c>
      <c r="G310" s="42">
        <v>0</v>
      </c>
      <c r="H310" s="38">
        <v>0</v>
      </c>
      <c r="I310" s="1"/>
      <c r="J310" s="1"/>
      <c r="K310" s="1"/>
      <c r="L310" s="1"/>
      <c r="M310" s="1"/>
      <c r="N310" s="1"/>
      <c r="O310" s="1"/>
    </row>
    <row r="311" spans="1:15" ht="81.75" customHeight="1">
      <c r="A311" s="86" t="s">
        <v>385</v>
      </c>
      <c r="B311" s="33" t="s">
        <v>16</v>
      </c>
      <c r="C311" s="33" t="s">
        <v>9</v>
      </c>
      <c r="D311" s="59" t="s">
        <v>384</v>
      </c>
      <c r="E311" s="34"/>
      <c r="F311" s="38">
        <v>90.6</v>
      </c>
      <c r="G311" s="42">
        <v>0</v>
      </c>
      <c r="H311" s="38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63" t="s">
        <v>126</v>
      </c>
      <c r="B312" s="33" t="s">
        <v>16</v>
      </c>
      <c r="C312" s="33" t="s">
        <v>9</v>
      </c>
      <c r="D312" s="59" t="s">
        <v>384</v>
      </c>
      <c r="E312" s="34" t="s">
        <v>127</v>
      </c>
      <c r="F312" s="38">
        <v>90.6</v>
      </c>
      <c r="G312" s="42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81.75" customHeight="1">
      <c r="A313" s="63" t="s">
        <v>386</v>
      </c>
      <c r="B313" s="33" t="s">
        <v>16</v>
      </c>
      <c r="C313" s="33" t="s">
        <v>9</v>
      </c>
      <c r="D313" s="59" t="s">
        <v>387</v>
      </c>
      <c r="E313" s="34"/>
      <c r="F313" s="38">
        <f>F314</f>
        <v>72.4</v>
      </c>
      <c r="G313" s="42">
        <v>0</v>
      </c>
      <c r="H313" s="38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3" t="s">
        <v>126</v>
      </c>
      <c r="B314" s="33" t="s">
        <v>16</v>
      </c>
      <c r="C314" s="33" t="s">
        <v>9</v>
      </c>
      <c r="D314" s="59" t="s">
        <v>387</v>
      </c>
      <c r="E314" s="34" t="s">
        <v>127</v>
      </c>
      <c r="F314" s="38">
        <v>72.4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55.5" customHeight="1">
      <c r="A315" s="86" t="s">
        <v>388</v>
      </c>
      <c r="B315" s="33" t="s">
        <v>16</v>
      </c>
      <c r="C315" s="33" t="s">
        <v>9</v>
      </c>
      <c r="D315" s="59" t="s">
        <v>389</v>
      </c>
      <c r="E315" s="34"/>
      <c r="F315" s="38">
        <v>65.3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63" t="s">
        <v>126</v>
      </c>
      <c r="B316" s="33" t="s">
        <v>16</v>
      </c>
      <c r="C316" s="33" t="s">
        <v>9</v>
      </c>
      <c r="D316" s="59" t="s">
        <v>389</v>
      </c>
      <c r="E316" s="34" t="s">
        <v>127</v>
      </c>
      <c r="F316" s="38">
        <v>65.3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54.75" customHeight="1">
      <c r="A317" s="86" t="s">
        <v>391</v>
      </c>
      <c r="B317" s="33" t="s">
        <v>16</v>
      </c>
      <c r="C317" s="33" t="s">
        <v>9</v>
      </c>
      <c r="D317" s="59" t="s">
        <v>390</v>
      </c>
      <c r="E317" s="34"/>
      <c r="F317" s="38">
        <v>1051.3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63" t="s">
        <v>126</v>
      </c>
      <c r="B318" s="33" t="s">
        <v>16</v>
      </c>
      <c r="C318" s="33" t="s">
        <v>9</v>
      </c>
      <c r="D318" s="59" t="s">
        <v>390</v>
      </c>
      <c r="E318" s="34" t="s">
        <v>127</v>
      </c>
      <c r="F318" s="38">
        <v>1051.3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31.5" customHeight="1">
      <c r="A319" s="77" t="s">
        <v>305</v>
      </c>
      <c r="B319" s="33" t="s">
        <v>16</v>
      </c>
      <c r="C319" s="33" t="s">
        <v>9</v>
      </c>
      <c r="D319" s="59" t="s">
        <v>308</v>
      </c>
      <c r="E319" s="34"/>
      <c r="F319" s="38">
        <f>F320</f>
        <v>4797.5</v>
      </c>
      <c r="G319" s="38">
        <f>G320</f>
        <v>2663.8</v>
      </c>
      <c r="H319" s="38">
        <f>H320</f>
        <v>7089.9</v>
      </c>
      <c r="I319" s="1"/>
      <c r="J319" s="1"/>
      <c r="K319" s="1"/>
      <c r="L319" s="1"/>
      <c r="M319" s="1"/>
      <c r="N319" s="1"/>
      <c r="O319" s="1"/>
    </row>
    <row r="320" spans="1:15" ht="21.75" customHeight="1">
      <c r="A320" s="63" t="s">
        <v>126</v>
      </c>
      <c r="B320" s="33" t="s">
        <v>16</v>
      </c>
      <c r="C320" s="33" t="s">
        <v>9</v>
      </c>
      <c r="D320" s="59" t="s">
        <v>308</v>
      </c>
      <c r="E320" s="34" t="s">
        <v>127</v>
      </c>
      <c r="F320" s="38">
        <f>'[1]ВЕДОМСТВА'!$G$240</f>
        <v>4797.5</v>
      </c>
      <c r="G320" s="42">
        <v>2663.8</v>
      </c>
      <c r="H320" s="38">
        <v>7089.9</v>
      </c>
      <c r="I320" s="1"/>
      <c r="J320" s="1"/>
      <c r="K320" s="1"/>
      <c r="L320" s="1"/>
      <c r="M320" s="1"/>
      <c r="N320" s="1"/>
      <c r="O320" s="1"/>
    </row>
    <row r="321" spans="1:15" ht="30.75" customHeight="1">
      <c r="A321" s="88" t="s">
        <v>393</v>
      </c>
      <c r="B321" s="33" t="s">
        <v>16</v>
      </c>
      <c r="C321" s="33" t="s">
        <v>9</v>
      </c>
      <c r="D321" s="59" t="s">
        <v>395</v>
      </c>
      <c r="E321" s="34"/>
      <c r="F321" s="38">
        <v>15</v>
      </c>
      <c r="G321" s="42">
        <v>20</v>
      </c>
      <c r="H321" s="38">
        <v>0</v>
      </c>
      <c r="I321" s="1"/>
      <c r="J321" s="1"/>
      <c r="K321" s="1"/>
      <c r="L321" s="1"/>
      <c r="M321" s="1"/>
      <c r="N321" s="1"/>
      <c r="O321" s="1"/>
    </row>
    <row r="322" spans="1:15" ht="27.75" customHeight="1">
      <c r="A322" s="88" t="s">
        <v>394</v>
      </c>
      <c r="B322" s="33" t="s">
        <v>16</v>
      </c>
      <c r="C322" s="33" t="s">
        <v>9</v>
      </c>
      <c r="D322" s="59" t="s">
        <v>396</v>
      </c>
      <c r="E322" s="34"/>
      <c r="F322" s="38">
        <v>15</v>
      </c>
      <c r="G322" s="42">
        <v>20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21.75" customHeight="1">
      <c r="A323" s="63" t="s">
        <v>126</v>
      </c>
      <c r="B323" s="33" t="s">
        <v>16</v>
      </c>
      <c r="C323" s="33" t="s">
        <v>9</v>
      </c>
      <c r="D323" s="59" t="s">
        <v>396</v>
      </c>
      <c r="E323" s="34" t="s">
        <v>127</v>
      </c>
      <c r="F323" s="38">
        <v>15</v>
      </c>
      <c r="G323" s="42">
        <v>20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17.25" customHeight="1">
      <c r="A324" s="1"/>
      <c r="D324" s="23"/>
      <c r="F324" s="24"/>
      <c r="G324" s="24"/>
      <c r="I324" s="1"/>
      <c r="J324" s="1"/>
      <c r="K324" s="1"/>
      <c r="L324" s="1"/>
      <c r="M324" s="1"/>
      <c r="N324" s="1"/>
      <c r="O324" s="1"/>
    </row>
    <row r="325" spans="1:15" ht="18" customHeight="1">
      <c r="A325" s="19" t="s">
        <v>4</v>
      </c>
      <c r="B325" s="20" t="s">
        <v>13</v>
      </c>
      <c r="D325" s="20"/>
      <c r="E325" s="20"/>
      <c r="F325" s="27">
        <f>F326+F331+F389+F405</f>
        <v>49299.00000000001</v>
      </c>
      <c r="G325" s="27">
        <f>G326+G331+G389+G405</f>
        <v>48788.700000000004</v>
      </c>
      <c r="H325" s="27">
        <f>H326+H331+H389+H405</f>
        <v>59115.8</v>
      </c>
      <c r="I325" s="1"/>
      <c r="J325" s="1"/>
      <c r="K325" s="1"/>
      <c r="L325" s="1"/>
      <c r="M325" s="1"/>
      <c r="N325" s="1"/>
      <c r="O325" s="1"/>
    </row>
    <row r="326" spans="1:15" ht="17.25" customHeight="1">
      <c r="A326" s="19" t="s">
        <v>52</v>
      </c>
      <c r="B326" s="20" t="s">
        <v>13</v>
      </c>
      <c r="C326" s="37" t="s">
        <v>9</v>
      </c>
      <c r="D326" s="20"/>
      <c r="E326" s="20"/>
      <c r="F326" s="27">
        <f aca="true" t="shared" si="15" ref="F326:H329">F327</f>
        <v>311.4</v>
      </c>
      <c r="G326" s="27">
        <f t="shared" si="15"/>
        <v>311.4</v>
      </c>
      <c r="H326" s="27">
        <f t="shared" si="15"/>
        <v>311.4</v>
      </c>
      <c r="I326" s="1"/>
      <c r="J326" s="1"/>
      <c r="K326" s="1"/>
      <c r="L326" s="1"/>
      <c r="M326" s="1"/>
      <c r="N326" s="1"/>
      <c r="O326" s="1"/>
    </row>
    <row r="327" spans="1:15" ht="39" customHeight="1">
      <c r="A327" s="40" t="s">
        <v>301</v>
      </c>
      <c r="B327" s="33" t="s">
        <v>13</v>
      </c>
      <c r="C327" s="33" t="s">
        <v>9</v>
      </c>
      <c r="D327" s="33" t="s">
        <v>93</v>
      </c>
      <c r="E327" s="20"/>
      <c r="F327" s="42">
        <f t="shared" si="15"/>
        <v>311.4</v>
      </c>
      <c r="G327" s="42">
        <f t="shared" si="15"/>
        <v>311.4</v>
      </c>
      <c r="H327" s="42">
        <f t="shared" si="15"/>
        <v>311.4</v>
      </c>
      <c r="I327" s="1"/>
      <c r="J327" s="1"/>
      <c r="K327" s="1"/>
      <c r="L327" s="1"/>
      <c r="M327" s="1"/>
      <c r="N327" s="1"/>
      <c r="O327" s="1"/>
    </row>
    <row r="328" spans="1:15" ht="30" customHeight="1">
      <c r="A328" s="57" t="s">
        <v>260</v>
      </c>
      <c r="B328" s="33" t="s">
        <v>13</v>
      </c>
      <c r="C328" s="33" t="s">
        <v>9</v>
      </c>
      <c r="D328" s="33" t="s">
        <v>117</v>
      </c>
      <c r="E328" s="20"/>
      <c r="F328" s="42">
        <f t="shared" si="15"/>
        <v>311.4</v>
      </c>
      <c r="G328" s="42">
        <f t="shared" si="15"/>
        <v>311.4</v>
      </c>
      <c r="H328" s="42">
        <f t="shared" si="15"/>
        <v>311.4</v>
      </c>
      <c r="I328" s="1"/>
      <c r="J328" s="1"/>
      <c r="K328" s="1"/>
      <c r="L328" s="1"/>
      <c r="M328" s="1"/>
      <c r="N328" s="1"/>
      <c r="O328" s="1"/>
    </row>
    <row r="329" spans="1:15" ht="27" customHeight="1">
      <c r="A329" s="64" t="s">
        <v>136</v>
      </c>
      <c r="B329" s="33" t="s">
        <v>13</v>
      </c>
      <c r="C329" s="33" t="s">
        <v>9</v>
      </c>
      <c r="D329" s="33" t="s">
        <v>259</v>
      </c>
      <c r="E329" s="20"/>
      <c r="F329" s="42">
        <f t="shared" si="15"/>
        <v>311.4</v>
      </c>
      <c r="G329" s="42">
        <f t="shared" si="15"/>
        <v>311.4</v>
      </c>
      <c r="H329" s="42">
        <f t="shared" si="15"/>
        <v>311.4</v>
      </c>
      <c r="I329" s="1"/>
      <c r="J329" s="1"/>
      <c r="K329" s="1"/>
      <c r="L329" s="1"/>
      <c r="M329" s="1"/>
      <c r="N329" s="1"/>
      <c r="O329" s="1"/>
    </row>
    <row r="330" spans="1:15" ht="18" customHeight="1">
      <c r="A330" s="66" t="s">
        <v>137</v>
      </c>
      <c r="B330" s="33" t="s">
        <v>13</v>
      </c>
      <c r="C330" s="33" t="s">
        <v>9</v>
      </c>
      <c r="D330" s="33" t="s">
        <v>259</v>
      </c>
      <c r="E330" s="34" t="s">
        <v>138</v>
      </c>
      <c r="F330" s="42">
        <v>311.4</v>
      </c>
      <c r="G330" s="42">
        <v>311.4</v>
      </c>
      <c r="H330" s="42">
        <v>311.4</v>
      </c>
      <c r="I330" s="1"/>
      <c r="J330" s="1"/>
      <c r="K330" s="1"/>
      <c r="L330" s="1"/>
      <c r="M330" s="1"/>
      <c r="N330" s="1"/>
      <c r="O330" s="1"/>
    </row>
    <row r="331" spans="1:15" ht="18" customHeight="1">
      <c r="A331" s="50" t="s">
        <v>29</v>
      </c>
      <c r="B331" s="26" t="str">
        <f>B$325</f>
        <v>10</v>
      </c>
      <c r="C331" s="20" t="s">
        <v>11</v>
      </c>
      <c r="D331" s="20"/>
      <c r="E331" s="20"/>
      <c r="F331" s="27">
        <f>F332+F337+F386</f>
        <v>36151.9</v>
      </c>
      <c r="G331" s="27">
        <f>G332+G337+G386</f>
        <v>34829.3</v>
      </c>
      <c r="H331" s="27">
        <f>H332+H337+H386</f>
        <v>42173.200000000004</v>
      </c>
      <c r="I331" s="1"/>
      <c r="J331" s="1"/>
      <c r="K331" s="1"/>
      <c r="L331" s="1"/>
      <c r="M331" s="1"/>
      <c r="N331" s="1"/>
      <c r="O331" s="1"/>
    </row>
    <row r="332" spans="1:22" s="3" customFormat="1" ht="40.5" customHeight="1">
      <c r="A332" s="57" t="s">
        <v>139</v>
      </c>
      <c r="B332" s="48" t="str">
        <f>B325</f>
        <v>10</v>
      </c>
      <c r="C332" s="48" t="str">
        <f>C331</f>
        <v>03</v>
      </c>
      <c r="D332" s="33" t="s">
        <v>140</v>
      </c>
      <c r="E332" s="34"/>
      <c r="F332" s="42">
        <f aca="true" t="shared" si="16" ref="F332:H333">F333</f>
        <v>3584.2</v>
      </c>
      <c r="G332" s="42">
        <f t="shared" si="16"/>
        <v>3307.5</v>
      </c>
      <c r="H332" s="42">
        <f t="shared" si="16"/>
        <v>4114.5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15" ht="48" customHeight="1">
      <c r="A333" s="57" t="s">
        <v>173</v>
      </c>
      <c r="B333" s="34" t="s">
        <v>13</v>
      </c>
      <c r="C333" s="48" t="str">
        <f>C334</f>
        <v>03</v>
      </c>
      <c r="D333" s="33" t="s">
        <v>174</v>
      </c>
      <c r="E333" s="34"/>
      <c r="F333" s="24">
        <f t="shared" si="16"/>
        <v>3584.2</v>
      </c>
      <c r="G333" s="24">
        <f t="shared" si="16"/>
        <v>3307.5</v>
      </c>
      <c r="H333" s="24">
        <f t="shared" si="16"/>
        <v>4114.5</v>
      </c>
      <c r="I333" s="1"/>
      <c r="J333" s="1"/>
      <c r="K333" s="1"/>
      <c r="L333" s="1"/>
      <c r="M333" s="1"/>
      <c r="N333" s="1"/>
      <c r="O333" s="1"/>
    </row>
    <row r="334" spans="1:15" ht="66.75" customHeight="1">
      <c r="A334" s="63" t="s">
        <v>327</v>
      </c>
      <c r="B334" s="34" t="s">
        <v>13</v>
      </c>
      <c r="C334" s="48" t="str">
        <f>C332</f>
        <v>03</v>
      </c>
      <c r="D334" s="33" t="s">
        <v>330</v>
      </c>
      <c r="E334" s="34"/>
      <c r="F334" s="24">
        <f>F336+F335</f>
        <v>3584.2</v>
      </c>
      <c r="G334" s="24">
        <f>G336+G335</f>
        <v>3307.5</v>
      </c>
      <c r="H334" s="24">
        <f>H336+H335</f>
        <v>4114.5</v>
      </c>
      <c r="I334" s="1"/>
      <c r="J334" s="1"/>
      <c r="K334" s="1"/>
      <c r="L334" s="1"/>
      <c r="M334" s="1"/>
      <c r="N334" s="1"/>
      <c r="O334" s="1"/>
    </row>
    <row r="335" spans="1:15" ht="27.75" customHeight="1">
      <c r="A335" s="63" t="s">
        <v>91</v>
      </c>
      <c r="B335" s="34" t="s">
        <v>13</v>
      </c>
      <c r="C335" s="48" t="str">
        <f>C332</f>
        <v>03</v>
      </c>
      <c r="D335" s="33" t="s">
        <v>330</v>
      </c>
      <c r="E335" s="34" t="s">
        <v>92</v>
      </c>
      <c r="F335" s="24">
        <v>10</v>
      </c>
      <c r="G335" s="24">
        <v>10</v>
      </c>
      <c r="H335" s="24">
        <v>10</v>
      </c>
      <c r="I335" s="1"/>
      <c r="J335" s="1"/>
      <c r="K335" s="1"/>
      <c r="L335" s="1"/>
      <c r="M335" s="1"/>
      <c r="N335" s="1"/>
      <c r="O335" s="1"/>
    </row>
    <row r="336" spans="1:15" ht="18.75" customHeight="1">
      <c r="A336" s="63" t="s">
        <v>137</v>
      </c>
      <c r="B336" s="34" t="s">
        <v>13</v>
      </c>
      <c r="C336" s="48" t="str">
        <f>C333</f>
        <v>03</v>
      </c>
      <c r="D336" s="33" t="s">
        <v>330</v>
      </c>
      <c r="E336" s="34" t="s">
        <v>138</v>
      </c>
      <c r="F336" s="24">
        <v>3574.2</v>
      </c>
      <c r="G336" s="38">
        <v>3297.5</v>
      </c>
      <c r="H336" s="38">
        <v>4104.5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36" t="s">
        <v>193</v>
      </c>
      <c r="B337" s="23" t="str">
        <f>B$325</f>
        <v>10</v>
      </c>
      <c r="C337" s="23" t="str">
        <f>C$331</f>
        <v>03</v>
      </c>
      <c r="D337" s="33" t="s">
        <v>196</v>
      </c>
      <c r="F337" s="24">
        <f>F338</f>
        <v>32332.700000000004</v>
      </c>
      <c r="G337" s="24">
        <f>G338</f>
        <v>31131.800000000003</v>
      </c>
      <c r="H337" s="24">
        <f>H338</f>
        <v>37329.700000000004</v>
      </c>
      <c r="I337" s="1"/>
      <c r="J337" s="1"/>
      <c r="K337" s="1"/>
      <c r="L337" s="1"/>
      <c r="M337" s="1"/>
      <c r="N337" s="1"/>
      <c r="O337" s="1"/>
    </row>
    <row r="338" spans="1:15" ht="19.5" customHeight="1">
      <c r="A338" s="28" t="s">
        <v>194</v>
      </c>
      <c r="B338" s="33" t="s">
        <v>13</v>
      </c>
      <c r="C338" s="33" t="s">
        <v>11</v>
      </c>
      <c r="D338" s="33" t="s">
        <v>195</v>
      </c>
      <c r="E338" s="34"/>
      <c r="F338" s="38">
        <f>F342+F345+F347+F349+F351+F355+F358+F361+F365+F367+F369+F371+F375+F379+F382+F384</f>
        <v>32332.700000000004</v>
      </c>
      <c r="G338" s="38">
        <f>G342+G345+G347+G349+G351+G355+G358+G361+G365+G367+G369+G371+G375+G379+G382+G384</f>
        <v>31131.800000000003</v>
      </c>
      <c r="H338" s="38">
        <f>H342+H345+H347+H349+H351+H355+H358+H361+H365+H367+H369+H371+H375+H379+H382+H384</f>
        <v>37329.700000000004</v>
      </c>
      <c r="I338" s="1"/>
      <c r="J338" s="1"/>
      <c r="K338" s="1"/>
      <c r="L338" s="1"/>
      <c r="M338" s="1"/>
      <c r="N338" s="1"/>
      <c r="O338" s="1"/>
    </row>
    <row r="339" spans="1:15" ht="30" customHeight="1">
      <c r="A339" s="63" t="s">
        <v>91</v>
      </c>
      <c r="B339" s="33" t="s">
        <v>13</v>
      </c>
      <c r="C339" s="33" t="s">
        <v>11</v>
      </c>
      <c r="D339" s="33" t="s">
        <v>195</v>
      </c>
      <c r="E339" s="34" t="s">
        <v>92</v>
      </c>
      <c r="F339" s="38">
        <f>F343+F352+F362+F372+F376+F380</f>
        <v>311.2</v>
      </c>
      <c r="G339" s="38">
        <f>G343+G352+G362+G372+G376+G380</f>
        <v>273.79999999999995</v>
      </c>
      <c r="H339" s="38">
        <f>H343+H352+H362+H372+H376+H380</f>
        <v>326.09999999999997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66" t="s">
        <v>137</v>
      </c>
      <c r="B340" s="33" t="s">
        <v>13</v>
      </c>
      <c r="C340" s="33" t="s">
        <v>11</v>
      </c>
      <c r="D340" s="33" t="s">
        <v>195</v>
      </c>
      <c r="E340" s="34" t="s">
        <v>138</v>
      </c>
      <c r="F340" s="38">
        <f>F344+F348+F350+F353+F356+F359+F363+F366+F368+F370+F373+F377+F381+F383+F385</f>
        <v>31250.000000000004</v>
      </c>
      <c r="G340" s="38">
        <f>G344+G348+G350+G353+G356+G359+G363+G366+G368+G370+G373+G377+G381+G383+G385</f>
        <v>30234.2</v>
      </c>
      <c r="H340" s="38">
        <f>H344+H348+H350+H353+H356+H359+H363+H366+H368+H370+H373+H377+H381+H383+H385</f>
        <v>36215.100000000006</v>
      </c>
      <c r="I340" s="1"/>
      <c r="J340" s="1"/>
      <c r="K340" s="1"/>
      <c r="L340" s="1"/>
      <c r="M340" s="1"/>
      <c r="N340" s="1"/>
      <c r="O340" s="1"/>
    </row>
    <row r="341" spans="1:15" ht="27.75" customHeight="1">
      <c r="A341" s="63" t="s">
        <v>149</v>
      </c>
      <c r="B341" s="23" t="str">
        <f>B$325</f>
        <v>10</v>
      </c>
      <c r="C341" s="23" t="str">
        <f>C$331</f>
        <v>03</v>
      </c>
      <c r="D341" s="33" t="s">
        <v>195</v>
      </c>
      <c r="E341" s="34" t="s">
        <v>150</v>
      </c>
      <c r="F341" s="24">
        <f>F346+F354+F357+F364+F374+F378</f>
        <v>771.5</v>
      </c>
      <c r="G341" s="38">
        <f>G346+G354+G364+G374+G378+G357</f>
        <v>623.8</v>
      </c>
      <c r="H341" s="38">
        <f>H346+H354+H364+H374+H378+H357</f>
        <v>788.5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63" t="s">
        <v>197</v>
      </c>
      <c r="B342" s="23" t="str">
        <f>B$325</f>
        <v>10</v>
      </c>
      <c r="C342" s="23" t="str">
        <f>C$331</f>
        <v>03</v>
      </c>
      <c r="D342" s="33" t="s">
        <v>198</v>
      </c>
      <c r="F342" s="24">
        <f>F343+F344</f>
        <v>7098.6</v>
      </c>
      <c r="G342" s="24">
        <f>G343+G344</f>
        <v>9545.3</v>
      </c>
      <c r="H342" s="24">
        <f>H343+H344</f>
        <v>9866.6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63" t="s">
        <v>91</v>
      </c>
      <c r="B343" s="23" t="str">
        <f>B$325</f>
        <v>10</v>
      </c>
      <c r="C343" s="23" t="str">
        <f>C$331</f>
        <v>03</v>
      </c>
      <c r="D343" s="33" t="s">
        <v>198</v>
      </c>
      <c r="E343" s="13" t="s">
        <v>92</v>
      </c>
      <c r="F343" s="24">
        <v>120</v>
      </c>
      <c r="G343" s="24">
        <v>123</v>
      </c>
      <c r="H343" s="24">
        <v>126</v>
      </c>
      <c r="I343" s="1"/>
      <c r="J343" s="1"/>
      <c r="K343" s="1"/>
      <c r="L343" s="1"/>
      <c r="M343" s="1"/>
      <c r="N343" s="1"/>
      <c r="O343" s="1"/>
    </row>
    <row r="344" spans="1:15" ht="16.5" customHeight="1">
      <c r="A344" s="66" t="s">
        <v>137</v>
      </c>
      <c r="B344" s="33" t="s">
        <v>13</v>
      </c>
      <c r="C344" s="33" t="s">
        <v>11</v>
      </c>
      <c r="D344" s="33" t="s">
        <v>198</v>
      </c>
      <c r="E344" s="34" t="s">
        <v>138</v>
      </c>
      <c r="F344" s="24">
        <v>6978.6</v>
      </c>
      <c r="G344" s="41">
        <v>9422.3</v>
      </c>
      <c r="H344" s="38">
        <v>9740.6</v>
      </c>
      <c r="I344" s="1"/>
      <c r="J344" s="1"/>
      <c r="K344" s="1"/>
      <c r="L344" s="1"/>
      <c r="M344" s="1"/>
      <c r="N344" s="1"/>
      <c r="O344" s="1"/>
    </row>
    <row r="345" spans="1:15" ht="29.25" customHeight="1">
      <c r="A345" s="63" t="s">
        <v>199</v>
      </c>
      <c r="B345" s="33" t="s">
        <v>13</v>
      </c>
      <c r="C345" s="33" t="s">
        <v>11</v>
      </c>
      <c r="D345" s="33" t="s">
        <v>200</v>
      </c>
      <c r="F345" s="24">
        <f>F346</f>
        <v>97</v>
      </c>
      <c r="G345" s="24">
        <f>G346</f>
        <v>0</v>
      </c>
      <c r="H345" s="24">
        <f>H346</f>
        <v>0</v>
      </c>
      <c r="I345" s="1"/>
      <c r="J345" s="1"/>
      <c r="K345" s="1"/>
      <c r="L345" s="1"/>
      <c r="M345" s="1"/>
      <c r="N345" s="1"/>
      <c r="O345" s="1"/>
    </row>
    <row r="346" spans="1:15" ht="30" customHeight="1">
      <c r="A346" s="63" t="s">
        <v>149</v>
      </c>
      <c r="B346" s="33" t="s">
        <v>13</v>
      </c>
      <c r="C346" s="33" t="s">
        <v>11</v>
      </c>
      <c r="D346" s="33" t="s">
        <v>200</v>
      </c>
      <c r="E346" s="34" t="s">
        <v>150</v>
      </c>
      <c r="F346" s="24">
        <f>'[1]ВЕДОМСТВА'!$G$317</f>
        <v>97</v>
      </c>
      <c r="G346" s="24">
        <f>'[1]ВЕДОМСТВА'!$H$317</f>
        <v>0</v>
      </c>
      <c r="H346" s="24">
        <f>'[1]ВЕДОМСТВА'!$I$317</f>
        <v>0</v>
      </c>
      <c r="I346" s="1"/>
      <c r="J346" s="1"/>
      <c r="K346" s="1"/>
      <c r="L346" s="1"/>
      <c r="M346" s="1"/>
      <c r="N346" s="1"/>
      <c r="O346" s="1"/>
    </row>
    <row r="347" spans="1:15" ht="66.75" customHeight="1">
      <c r="A347" s="63" t="s">
        <v>326</v>
      </c>
      <c r="B347" s="23" t="str">
        <f>B$325</f>
        <v>10</v>
      </c>
      <c r="C347" s="23" t="str">
        <f>C$331</f>
        <v>03</v>
      </c>
      <c r="D347" s="33" t="s">
        <v>201</v>
      </c>
      <c r="F347" s="24">
        <f>F348</f>
        <v>2085</v>
      </c>
      <c r="G347" s="24">
        <f>G348</f>
        <v>1735</v>
      </c>
      <c r="H347" s="24">
        <f>H348</f>
        <v>2219</v>
      </c>
      <c r="I347" s="1"/>
      <c r="J347" s="1"/>
      <c r="K347" s="1"/>
      <c r="L347" s="1"/>
      <c r="M347" s="1"/>
      <c r="N347" s="1"/>
      <c r="O347" s="1"/>
    </row>
    <row r="348" spans="1:15" ht="18" customHeight="1">
      <c r="A348" s="66" t="s">
        <v>137</v>
      </c>
      <c r="B348" s="33" t="s">
        <v>13</v>
      </c>
      <c r="C348" s="33" t="s">
        <v>11</v>
      </c>
      <c r="D348" s="33" t="s">
        <v>201</v>
      </c>
      <c r="E348" s="34" t="s">
        <v>138</v>
      </c>
      <c r="F348" s="24">
        <f>'[1]ВЕДОМСТВА'!$G$319</f>
        <v>2085</v>
      </c>
      <c r="G348" s="41">
        <v>1735</v>
      </c>
      <c r="H348" s="38">
        <v>2219</v>
      </c>
      <c r="I348" s="1"/>
      <c r="J348" s="1"/>
      <c r="K348" s="1"/>
      <c r="L348" s="1"/>
      <c r="M348" s="1"/>
      <c r="N348" s="1"/>
      <c r="O348" s="1"/>
    </row>
    <row r="349" spans="1:15" ht="51" customHeight="1">
      <c r="A349" s="63" t="s">
        <v>202</v>
      </c>
      <c r="B349" s="33" t="s">
        <v>13</v>
      </c>
      <c r="C349" s="33" t="s">
        <v>11</v>
      </c>
      <c r="D349" s="33" t="s">
        <v>203</v>
      </c>
      <c r="F349" s="24">
        <f>F350</f>
        <v>258.6</v>
      </c>
      <c r="G349" s="24">
        <f>G350</f>
        <v>217.5</v>
      </c>
      <c r="H349" s="24">
        <f>H350</f>
        <v>281</v>
      </c>
      <c r="I349" s="1"/>
      <c r="J349" s="1"/>
      <c r="K349" s="1"/>
      <c r="L349" s="1"/>
      <c r="M349" s="1"/>
      <c r="N349" s="1"/>
      <c r="O349" s="1"/>
    </row>
    <row r="350" spans="1:15" ht="18" customHeight="1">
      <c r="A350" s="66" t="s">
        <v>137</v>
      </c>
      <c r="B350" s="23" t="str">
        <f>B$325</f>
        <v>10</v>
      </c>
      <c r="C350" s="23" t="str">
        <f>C$331</f>
        <v>03</v>
      </c>
      <c r="D350" s="33" t="s">
        <v>203</v>
      </c>
      <c r="E350" s="34" t="s">
        <v>138</v>
      </c>
      <c r="F350" s="24">
        <v>258.6</v>
      </c>
      <c r="G350" s="41">
        <v>217.5</v>
      </c>
      <c r="H350" s="38">
        <v>281</v>
      </c>
      <c r="I350" s="1"/>
      <c r="J350" s="1"/>
      <c r="K350" s="1"/>
      <c r="L350" s="1"/>
      <c r="M350" s="1"/>
      <c r="N350" s="1"/>
      <c r="O350" s="1"/>
    </row>
    <row r="351" spans="1:15" ht="58.5" customHeight="1">
      <c r="A351" s="63" t="s">
        <v>204</v>
      </c>
      <c r="B351" s="23" t="str">
        <f>B$325</f>
        <v>10</v>
      </c>
      <c r="C351" s="34" t="s">
        <v>11</v>
      </c>
      <c r="D351" s="33" t="s">
        <v>205</v>
      </c>
      <c r="F351" s="24">
        <f>F353+F354+F352</f>
        <v>1326.8</v>
      </c>
      <c r="G351" s="24">
        <f>G353+G354+G352</f>
        <v>1466.7</v>
      </c>
      <c r="H351" s="24">
        <f>H353+H354+H352</f>
        <v>1922</v>
      </c>
      <c r="I351" s="1"/>
      <c r="J351" s="1"/>
      <c r="K351" s="1"/>
      <c r="L351" s="1"/>
      <c r="M351" s="1"/>
      <c r="N351" s="1"/>
      <c r="O351" s="1"/>
    </row>
    <row r="352" spans="1:15" ht="27.75" customHeight="1">
      <c r="A352" s="63" t="s">
        <v>91</v>
      </c>
      <c r="B352" s="33" t="s">
        <v>13</v>
      </c>
      <c r="C352" s="33" t="s">
        <v>11</v>
      </c>
      <c r="D352" s="33" t="s">
        <v>205</v>
      </c>
      <c r="E352" s="13" t="s">
        <v>92</v>
      </c>
      <c r="F352" s="24">
        <v>3.2</v>
      </c>
      <c r="G352" s="24">
        <v>3.4</v>
      </c>
      <c r="H352" s="24">
        <v>3.5</v>
      </c>
      <c r="I352" s="1"/>
      <c r="J352" s="1"/>
      <c r="K352" s="1"/>
      <c r="L352" s="1"/>
      <c r="M352" s="1"/>
      <c r="N352" s="1"/>
      <c r="O352" s="1"/>
    </row>
    <row r="353" spans="1:15" ht="19.5" customHeight="1">
      <c r="A353" s="66" t="s">
        <v>137</v>
      </c>
      <c r="B353" s="33" t="s">
        <v>13</v>
      </c>
      <c r="C353" s="33" t="s">
        <v>11</v>
      </c>
      <c r="D353" s="33" t="s">
        <v>205</v>
      </c>
      <c r="E353" s="34" t="s">
        <v>138</v>
      </c>
      <c r="F353" s="24">
        <f>'[1]ВЕДОМСТВА'!$G$324</f>
        <v>843.5</v>
      </c>
      <c r="G353" s="41">
        <v>933</v>
      </c>
      <c r="H353" s="38">
        <v>1210</v>
      </c>
      <c r="I353" s="1"/>
      <c r="J353" s="1"/>
      <c r="K353" s="1"/>
      <c r="L353" s="1"/>
      <c r="M353" s="1"/>
      <c r="N353" s="1"/>
      <c r="O353" s="1"/>
    </row>
    <row r="354" spans="1:15" ht="31.5" customHeight="1">
      <c r="A354" s="63" t="s">
        <v>149</v>
      </c>
      <c r="B354" s="33" t="s">
        <v>13</v>
      </c>
      <c r="C354" s="33" t="s">
        <v>11</v>
      </c>
      <c r="D354" s="33" t="s">
        <v>205</v>
      </c>
      <c r="E354" s="34" t="s">
        <v>150</v>
      </c>
      <c r="F354" s="38">
        <f>'[1]ВЕДОМСТВА'!$G$325</f>
        <v>480.1</v>
      </c>
      <c r="G354" s="41">
        <v>530.3</v>
      </c>
      <c r="H354" s="38">
        <v>708.5</v>
      </c>
      <c r="I354" s="1"/>
      <c r="J354" s="1"/>
      <c r="K354" s="1"/>
      <c r="L354" s="1"/>
      <c r="M354" s="1"/>
      <c r="N354" s="1"/>
      <c r="O354" s="1"/>
    </row>
    <row r="355" spans="1:15" ht="69.75" customHeight="1">
      <c r="A355" s="63" t="s">
        <v>206</v>
      </c>
      <c r="B355" s="23" t="str">
        <f>B$325</f>
        <v>10</v>
      </c>
      <c r="C355" s="23" t="str">
        <f>C$331</f>
        <v>03</v>
      </c>
      <c r="D355" s="33" t="s">
        <v>207</v>
      </c>
      <c r="F355" s="38">
        <f>F356+F357</f>
        <v>1204.5</v>
      </c>
      <c r="G355" s="38">
        <f>G356+G357</f>
        <v>1111.2</v>
      </c>
      <c r="H355" s="38">
        <f>H356+H357</f>
        <v>1176.7</v>
      </c>
      <c r="I355" s="1"/>
      <c r="J355" s="1"/>
      <c r="K355" s="1"/>
      <c r="L355" s="1"/>
      <c r="M355" s="1"/>
      <c r="N355" s="1"/>
      <c r="O355" s="1"/>
    </row>
    <row r="356" spans="1:15" ht="24.75" customHeight="1">
      <c r="A356" s="66" t="s">
        <v>137</v>
      </c>
      <c r="B356" s="33" t="s">
        <v>13</v>
      </c>
      <c r="C356" s="33" t="s">
        <v>11</v>
      </c>
      <c r="D356" s="33" t="s">
        <v>207</v>
      </c>
      <c r="E356" s="34" t="s">
        <v>138</v>
      </c>
      <c r="F356" s="38">
        <f>'[1]ВЕДОМСТВА'!$G$327</f>
        <v>1164.5</v>
      </c>
      <c r="G356" s="41">
        <f>'[1]ВЕДОМСТВА'!$H$327</f>
        <v>1071.2</v>
      </c>
      <c r="H356" s="38">
        <f>'[1]ВЕДОМСТВА'!$I$327</f>
        <v>1136.7</v>
      </c>
      <c r="I356" s="1"/>
      <c r="J356" s="1"/>
      <c r="K356" s="1"/>
      <c r="L356" s="1"/>
      <c r="M356" s="1"/>
      <c r="N356" s="1"/>
      <c r="O356" s="1"/>
    </row>
    <row r="357" spans="1:15" ht="33" customHeight="1">
      <c r="A357" s="63" t="s">
        <v>149</v>
      </c>
      <c r="B357" s="33" t="s">
        <v>13</v>
      </c>
      <c r="C357" s="33" t="s">
        <v>11</v>
      </c>
      <c r="D357" s="33" t="s">
        <v>207</v>
      </c>
      <c r="E357" s="34" t="s">
        <v>150</v>
      </c>
      <c r="F357" s="38">
        <f>'[1]ВЕДОМСТВА'!$G$328</f>
        <v>40</v>
      </c>
      <c r="G357" s="38">
        <v>40</v>
      </c>
      <c r="H357" s="38">
        <v>40</v>
      </c>
      <c r="I357" s="1"/>
      <c r="J357" s="1"/>
      <c r="K357" s="1"/>
      <c r="L357" s="1"/>
      <c r="M357" s="1"/>
      <c r="N357" s="1"/>
      <c r="O357" s="1"/>
    </row>
    <row r="358" spans="1:15" ht="54.75" customHeight="1">
      <c r="A358" s="63" t="s">
        <v>208</v>
      </c>
      <c r="B358" s="33" t="s">
        <v>13</v>
      </c>
      <c r="C358" s="33" t="s">
        <v>11</v>
      </c>
      <c r="D358" s="33" t="s">
        <v>209</v>
      </c>
      <c r="E358" s="34"/>
      <c r="F358" s="38">
        <f>F359</f>
        <v>1</v>
      </c>
      <c r="G358" s="38">
        <f>G359</f>
        <v>0.8</v>
      </c>
      <c r="H358" s="38">
        <f>H359</f>
        <v>1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66" t="s">
        <v>137</v>
      </c>
      <c r="B359" s="33" t="s">
        <v>13</v>
      </c>
      <c r="C359" s="33" t="s">
        <v>11</v>
      </c>
      <c r="D359" s="33" t="s">
        <v>209</v>
      </c>
      <c r="E359" s="34" t="s">
        <v>138</v>
      </c>
      <c r="F359" s="38">
        <v>1</v>
      </c>
      <c r="G359" s="38">
        <v>0.8</v>
      </c>
      <c r="H359" s="38">
        <v>1</v>
      </c>
      <c r="I359" s="1"/>
      <c r="J359" s="1"/>
      <c r="K359" s="1"/>
      <c r="L359" s="1"/>
      <c r="M359" s="1"/>
      <c r="N359" s="1"/>
      <c r="O359" s="1"/>
    </row>
    <row r="360" spans="1:15" ht="18.75" customHeight="1">
      <c r="A360" s="63" t="s">
        <v>91</v>
      </c>
      <c r="B360" s="33"/>
      <c r="C360" s="33"/>
      <c r="D360" s="33"/>
      <c r="E360" s="34"/>
      <c r="F360" s="38"/>
      <c r="G360" s="38"/>
      <c r="H360" s="38"/>
      <c r="I360" s="1"/>
      <c r="J360" s="1"/>
      <c r="K360" s="1"/>
      <c r="L360" s="1"/>
      <c r="M360" s="1"/>
      <c r="N360" s="1"/>
      <c r="O360" s="1"/>
    </row>
    <row r="361" spans="1:15" ht="39.75" customHeight="1">
      <c r="A361" s="63" t="s">
        <v>210</v>
      </c>
      <c r="B361" s="23" t="str">
        <f>B$325</f>
        <v>10</v>
      </c>
      <c r="C361" s="23" t="str">
        <f>C$331</f>
        <v>03</v>
      </c>
      <c r="D361" s="33" t="s">
        <v>212</v>
      </c>
      <c r="E361" s="34"/>
      <c r="F361" s="38">
        <f>F363+F364+F362</f>
        <v>7503.5</v>
      </c>
      <c r="G361" s="38">
        <f>G363+G364+G362</f>
        <v>6371.7</v>
      </c>
      <c r="H361" s="38">
        <f>H363+H364+H362</f>
        <v>8364.5</v>
      </c>
      <c r="I361" s="1"/>
      <c r="J361" s="1"/>
      <c r="K361" s="1"/>
      <c r="L361" s="1"/>
      <c r="M361" s="1"/>
      <c r="N361" s="1"/>
      <c r="O361" s="1"/>
    </row>
    <row r="362" spans="1:15" ht="26.25" customHeight="1">
      <c r="A362" s="63" t="s">
        <v>91</v>
      </c>
      <c r="B362" s="23" t="str">
        <f>B$325</f>
        <v>10</v>
      </c>
      <c r="C362" s="23" t="str">
        <f>C$331</f>
        <v>03</v>
      </c>
      <c r="D362" s="33" t="s">
        <v>212</v>
      </c>
      <c r="E362" s="34" t="s">
        <v>92</v>
      </c>
      <c r="F362" s="38">
        <v>80</v>
      </c>
      <c r="G362" s="38">
        <v>60</v>
      </c>
      <c r="H362" s="38">
        <v>85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66" t="s">
        <v>137</v>
      </c>
      <c r="B363" s="23" t="str">
        <f>B$325</f>
        <v>10</v>
      </c>
      <c r="C363" s="23" t="str">
        <f>C$331</f>
        <v>03</v>
      </c>
      <c r="D363" s="33" t="s">
        <v>212</v>
      </c>
      <c r="E363" s="34" t="s">
        <v>138</v>
      </c>
      <c r="F363" s="38">
        <v>7379.5</v>
      </c>
      <c r="G363" s="41">
        <v>6268</v>
      </c>
      <c r="H363" s="38">
        <v>8260.5</v>
      </c>
      <c r="I363" s="1"/>
      <c r="J363" s="1"/>
      <c r="K363" s="1"/>
      <c r="L363" s="1"/>
      <c r="M363" s="1"/>
      <c r="N363" s="1"/>
      <c r="O363" s="1"/>
    </row>
    <row r="364" spans="1:15" ht="28.5" customHeight="1">
      <c r="A364" s="63" t="s">
        <v>149</v>
      </c>
      <c r="B364" s="23" t="str">
        <f>B$325</f>
        <v>10</v>
      </c>
      <c r="C364" s="23" t="str">
        <f>C$331</f>
        <v>03</v>
      </c>
      <c r="D364" s="33" t="s">
        <v>212</v>
      </c>
      <c r="E364" s="34" t="s">
        <v>150</v>
      </c>
      <c r="F364" s="38">
        <f>'[1]ВЕДОМСТВА'!$G$334</f>
        <v>44</v>
      </c>
      <c r="G364" s="41">
        <f>'[1]ВЕДОМСТВА'!$H$334</f>
        <v>43.7</v>
      </c>
      <c r="H364" s="38">
        <f>'[1]ВЕДОМСТВА'!$I$334</f>
        <v>19</v>
      </c>
      <c r="I364" s="1"/>
      <c r="J364" s="1"/>
      <c r="K364" s="1"/>
      <c r="L364" s="1"/>
      <c r="M364" s="1"/>
      <c r="N364" s="1"/>
      <c r="O364" s="1"/>
    </row>
    <row r="365" spans="1:15" ht="52.5" customHeight="1">
      <c r="A365" s="63" t="s">
        <v>211</v>
      </c>
      <c r="B365" s="23" t="str">
        <f>B$325</f>
        <v>10</v>
      </c>
      <c r="C365" s="23" t="str">
        <f>C$331</f>
        <v>03</v>
      </c>
      <c r="D365" s="33" t="s">
        <v>213</v>
      </c>
      <c r="E365" s="34"/>
      <c r="F365" s="38">
        <f>F366</f>
        <v>78.9</v>
      </c>
      <c r="G365" s="38">
        <f>G366</f>
        <v>345.3</v>
      </c>
      <c r="H365" s="38">
        <f>H366</f>
        <v>428.9</v>
      </c>
      <c r="I365" s="1"/>
      <c r="J365" s="1"/>
      <c r="K365" s="1"/>
      <c r="L365" s="1"/>
      <c r="M365" s="1"/>
      <c r="N365" s="1"/>
      <c r="O365" s="1"/>
    </row>
    <row r="366" spans="1:15" ht="18" customHeight="1">
      <c r="A366" s="66" t="s">
        <v>137</v>
      </c>
      <c r="B366" s="33" t="s">
        <v>13</v>
      </c>
      <c r="C366" s="33" t="s">
        <v>11</v>
      </c>
      <c r="D366" s="33" t="s">
        <v>213</v>
      </c>
      <c r="E366" s="34" t="s">
        <v>138</v>
      </c>
      <c r="F366" s="38">
        <f>'[1]ВЕДОМСТВА'!$G$336</f>
        <v>78.9</v>
      </c>
      <c r="G366" s="38">
        <v>345.3</v>
      </c>
      <c r="H366" s="38">
        <v>428.9</v>
      </c>
      <c r="I366" s="1"/>
      <c r="J366" s="1"/>
      <c r="K366" s="1"/>
      <c r="L366" s="1"/>
      <c r="M366" s="1"/>
      <c r="N366" s="1"/>
      <c r="O366" s="1"/>
    </row>
    <row r="367" spans="1:15" ht="66" customHeight="1">
      <c r="A367" s="63" t="s">
        <v>214</v>
      </c>
      <c r="B367" s="33" t="s">
        <v>13</v>
      </c>
      <c r="C367" s="33" t="s">
        <v>11</v>
      </c>
      <c r="D367" s="33" t="s">
        <v>215</v>
      </c>
      <c r="E367" s="34"/>
      <c r="F367" s="38">
        <f>F368</f>
        <v>11.9</v>
      </c>
      <c r="G367" s="38"/>
      <c r="H367" s="38"/>
      <c r="I367" s="1"/>
      <c r="J367" s="1"/>
      <c r="K367" s="1"/>
      <c r="L367" s="1"/>
      <c r="M367" s="1"/>
      <c r="N367" s="1"/>
      <c r="O367" s="1"/>
    </row>
    <row r="368" spans="1:15" ht="15" customHeight="1">
      <c r="A368" s="66" t="s">
        <v>137</v>
      </c>
      <c r="B368" s="33" t="s">
        <v>13</v>
      </c>
      <c r="C368" s="33" t="s">
        <v>11</v>
      </c>
      <c r="D368" s="33" t="s">
        <v>215</v>
      </c>
      <c r="E368" s="34" t="s">
        <v>138</v>
      </c>
      <c r="F368" s="38">
        <v>11.9</v>
      </c>
      <c r="G368" s="41"/>
      <c r="H368" s="38"/>
      <c r="I368" s="1"/>
      <c r="J368" s="1"/>
      <c r="K368" s="1"/>
      <c r="L368" s="1"/>
      <c r="M368" s="1"/>
      <c r="N368" s="1"/>
      <c r="O368" s="1"/>
    </row>
    <row r="369" spans="1:15" ht="13.5" customHeight="1">
      <c r="A369" s="63" t="s">
        <v>51</v>
      </c>
      <c r="B369" s="33" t="s">
        <v>13</v>
      </c>
      <c r="C369" s="33" t="s">
        <v>11</v>
      </c>
      <c r="D369" s="33" t="s">
        <v>216</v>
      </c>
      <c r="E369" s="34"/>
      <c r="F369" s="24">
        <f>F370</f>
        <v>2158.2</v>
      </c>
      <c r="G369" s="24">
        <f>G370</f>
        <v>1903.5</v>
      </c>
      <c r="H369" s="24">
        <f>H370</f>
        <v>2403.6</v>
      </c>
      <c r="I369" s="1"/>
      <c r="J369" s="1"/>
      <c r="K369" s="1"/>
      <c r="L369" s="1"/>
      <c r="M369" s="1"/>
      <c r="N369" s="1"/>
      <c r="O369" s="1"/>
    </row>
    <row r="370" spans="1:15" ht="15.75" customHeight="1">
      <c r="A370" s="66" t="s">
        <v>137</v>
      </c>
      <c r="B370" s="33" t="s">
        <v>13</v>
      </c>
      <c r="C370" s="33" t="s">
        <v>11</v>
      </c>
      <c r="D370" s="33" t="s">
        <v>216</v>
      </c>
      <c r="E370" s="34" t="s">
        <v>138</v>
      </c>
      <c r="F370" s="24">
        <v>2158.2</v>
      </c>
      <c r="G370" s="38">
        <v>1903.5</v>
      </c>
      <c r="H370" s="38">
        <v>2403.6</v>
      </c>
      <c r="I370" s="1"/>
      <c r="J370" s="1"/>
      <c r="K370" s="1"/>
      <c r="L370" s="1"/>
      <c r="M370" s="1"/>
      <c r="N370" s="1"/>
      <c r="O370" s="1"/>
    </row>
    <row r="371" spans="1:15" ht="15.75" customHeight="1">
      <c r="A371" s="63" t="s">
        <v>217</v>
      </c>
      <c r="B371" s="33" t="s">
        <v>13</v>
      </c>
      <c r="C371" s="33" t="s">
        <v>11</v>
      </c>
      <c r="D371" s="33" t="s">
        <v>219</v>
      </c>
      <c r="E371" s="34"/>
      <c r="F371" s="24">
        <f>F373+F374+F372</f>
        <v>9408.8</v>
      </c>
      <c r="G371" s="24">
        <f>G373+G374+G372</f>
        <v>7679.9</v>
      </c>
      <c r="H371" s="24">
        <f>H373+H374+H372</f>
        <v>9775.3</v>
      </c>
      <c r="I371" s="1"/>
      <c r="J371" s="1"/>
      <c r="K371" s="1"/>
      <c r="L371" s="1"/>
      <c r="M371" s="1"/>
      <c r="N371" s="1"/>
      <c r="O371" s="1"/>
    </row>
    <row r="372" spans="1:15" ht="29.25" customHeight="1">
      <c r="A372" s="63" t="s">
        <v>91</v>
      </c>
      <c r="B372" s="33" t="s">
        <v>13</v>
      </c>
      <c r="C372" s="33" t="s">
        <v>11</v>
      </c>
      <c r="D372" s="33" t="s">
        <v>219</v>
      </c>
      <c r="E372" s="34" t="s">
        <v>92</v>
      </c>
      <c r="F372" s="24">
        <v>95</v>
      </c>
      <c r="G372" s="24">
        <v>80</v>
      </c>
      <c r="H372" s="24">
        <v>100</v>
      </c>
      <c r="I372" s="1"/>
      <c r="J372" s="1"/>
      <c r="K372" s="1"/>
      <c r="L372" s="1"/>
      <c r="M372" s="1"/>
      <c r="N372" s="1"/>
      <c r="O372" s="1"/>
    </row>
    <row r="373" spans="1:15" ht="13.5" customHeight="1">
      <c r="A373" s="66" t="s">
        <v>137</v>
      </c>
      <c r="B373" s="33" t="s">
        <v>13</v>
      </c>
      <c r="C373" s="33" t="s">
        <v>11</v>
      </c>
      <c r="D373" s="33" t="s">
        <v>219</v>
      </c>
      <c r="E373" s="34" t="s">
        <v>138</v>
      </c>
      <c r="F373" s="24">
        <v>9205.8</v>
      </c>
      <c r="G373" s="38">
        <v>7591.9</v>
      </c>
      <c r="H373" s="38">
        <v>9654.3</v>
      </c>
      <c r="I373" s="1"/>
      <c r="J373" s="1"/>
      <c r="K373" s="1"/>
      <c r="L373" s="1"/>
      <c r="M373" s="1"/>
      <c r="N373" s="1"/>
      <c r="O373" s="1"/>
    </row>
    <row r="374" spans="1:15" ht="29.25" customHeight="1">
      <c r="A374" s="63" t="s">
        <v>149</v>
      </c>
      <c r="B374" s="33" t="s">
        <v>13</v>
      </c>
      <c r="C374" s="33" t="s">
        <v>11</v>
      </c>
      <c r="D374" s="33" t="s">
        <v>219</v>
      </c>
      <c r="E374" s="34" t="s">
        <v>150</v>
      </c>
      <c r="F374" s="24">
        <f>'[1]ВЕДОМСТВА'!$G$344</f>
        <v>108</v>
      </c>
      <c r="G374" s="38">
        <f>'[1]ВЕДОМСТВА'!$H$344</f>
        <v>8</v>
      </c>
      <c r="H374" s="38">
        <f>'[1]ВЕДОМСТВА'!$I$344</f>
        <v>21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63" t="s">
        <v>218</v>
      </c>
      <c r="B375" s="33" t="s">
        <v>13</v>
      </c>
      <c r="C375" s="33" t="s">
        <v>11</v>
      </c>
      <c r="D375" s="33" t="s">
        <v>221</v>
      </c>
      <c r="E375" s="34"/>
      <c r="F375" s="24">
        <f>F377+F378+F376</f>
        <v>437.4</v>
      </c>
      <c r="G375" s="24">
        <f>G377+G378+G376</f>
        <v>325</v>
      </c>
      <c r="H375" s="24">
        <f>H377+H378+H376</f>
        <v>406.4</v>
      </c>
      <c r="I375" s="1"/>
      <c r="J375" s="1"/>
      <c r="K375" s="1"/>
      <c r="L375" s="1"/>
      <c r="M375" s="1"/>
      <c r="N375" s="1"/>
      <c r="O375" s="1"/>
    </row>
    <row r="376" spans="1:15" ht="34.5" customHeight="1">
      <c r="A376" s="63" t="s">
        <v>91</v>
      </c>
      <c r="B376" s="33" t="s">
        <v>13</v>
      </c>
      <c r="C376" s="33" t="s">
        <v>11</v>
      </c>
      <c r="D376" s="33" t="s">
        <v>221</v>
      </c>
      <c r="E376" s="34" t="s">
        <v>92</v>
      </c>
      <c r="F376" s="24">
        <v>8</v>
      </c>
      <c r="G376" s="38">
        <v>3.2</v>
      </c>
      <c r="H376" s="38">
        <v>6.4</v>
      </c>
      <c r="I376" s="1"/>
      <c r="J376" s="1"/>
      <c r="K376" s="1"/>
      <c r="L376" s="1"/>
      <c r="M376" s="1"/>
      <c r="N376" s="1"/>
      <c r="O376" s="1"/>
    </row>
    <row r="377" spans="1:15" ht="15" customHeight="1">
      <c r="A377" s="66" t="s">
        <v>137</v>
      </c>
      <c r="B377" s="33" t="s">
        <v>13</v>
      </c>
      <c r="C377" s="33" t="s">
        <v>11</v>
      </c>
      <c r="D377" s="33" t="s">
        <v>221</v>
      </c>
      <c r="E377" s="34" t="s">
        <v>138</v>
      </c>
      <c r="F377" s="24">
        <v>427</v>
      </c>
      <c r="G377" s="38">
        <v>320</v>
      </c>
      <c r="H377" s="38">
        <v>400</v>
      </c>
      <c r="I377" s="1"/>
      <c r="J377" s="1"/>
      <c r="K377" s="1"/>
      <c r="L377" s="1"/>
      <c r="M377" s="1"/>
      <c r="N377" s="1"/>
      <c r="O377" s="1"/>
    </row>
    <row r="378" spans="1:15" ht="30.75" customHeight="1">
      <c r="A378" s="63" t="s">
        <v>149</v>
      </c>
      <c r="B378" s="33" t="s">
        <v>13</v>
      </c>
      <c r="C378" s="33" t="s">
        <v>11</v>
      </c>
      <c r="D378" s="33" t="s">
        <v>221</v>
      </c>
      <c r="E378" s="34" t="s">
        <v>150</v>
      </c>
      <c r="F378" s="24">
        <f>'[1]ВЕДОМСТВА'!$G$348</f>
        <v>2.4</v>
      </c>
      <c r="G378" s="38">
        <f>'[1]ВЕДОМСТВА'!$H$348</f>
        <v>1.8</v>
      </c>
      <c r="H378" s="38">
        <f>'[1]ВЕДОМСТВА'!$I$348</f>
        <v>0</v>
      </c>
      <c r="I378" s="1"/>
      <c r="J378" s="1"/>
      <c r="K378" s="1"/>
      <c r="L378" s="1"/>
      <c r="M378" s="1"/>
      <c r="N378" s="1"/>
      <c r="O378" s="1"/>
    </row>
    <row r="379" spans="1:15" ht="39.75" customHeight="1">
      <c r="A379" s="63" t="s">
        <v>220</v>
      </c>
      <c r="B379" s="33" t="s">
        <v>13</v>
      </c>
      <c r="C379" s="33" t="s">
        <v>11</v>
      </c>
      <c r="D379" s="33" t="s">
        <v>222</v>
      </c>
      <c r="E379" s="34"/>
      <c r="F379" s="24">
        <f>F381+F380</f>
        <v>428</v>
      </c>
      <c r="G379" s="24">
        <f>G381+G380</f>
        <v>348.2</v>
      </c>
      <c r="H379" s="24">
        <f>H381+H380</f>
        <v>449.2</v>
      </c>
      <c r="I379" s="1"/>
      <c r="J379" s="1"/>
      <c r="K379" s="1"/>
      <c r="L379" s="1"/>
      <c r="M379" s="1"/>
      <c r="N379" s="1"/>
      <c r="O379" s="1"/>
    </row>
    <row r="380" spans="1:15" ht="31.5" customHeight="1">
      <c r="A380" s="63" t="s">
        <v>91</v>
      </c>
      <c r="B380" s="33" t="s">
        <v>13</v>
      </c>
      <c r="C380" s="33" t="s">
        <v>11</v>
      </c>
      <c r="D380" s="33" t="s">
        <v>222</v>
      </c>
      <c r="E380" s="34" t="s">
        <v>92</v>
      </c>
      <c r="F380" s="24">
        <v>5</v>
      </c>
      <c r="G380" s="24">
        <v>4.2</v>
      </c>
      <c r="H380" s="24">
        <v>5.2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66" t="s">
        <v>137</v>
      </c>
      <c r="B381" s="33" t="s">
        <v>13</v>
      </c>
      <c r="C381" s="33" t="s">
        <v>11</v>
      </c>
      <c r="D381" s="33" t="s">
        <v>222</v>
      </c>
      <c r="E381" s="34" t="s">
        <v>138</v>
      </c>
      <c r="F381" s="24">
        <f>'[1]ВЕДОМСТВА'!$G$351</f>
        <v>423</v>
      </c>
      <c r="G381" s="38">
        <v>344</v>
      </c>
      <c r="H381" s="38">
        <v>444</v>
      </c>
      <c r="I381" s="1"/>
      <c r="J381" s="1"/>
      <c r="K381" s="1"/>
      <c r="L381" s="1"/>
      <c r="M381" s="1"/>
      <c r="N381" s="1"/>
      <c r="O381" s="1"/>
    </row>
    <row r="382" spans="1:15" ht="36.75" customHeight="1">
      <c r="A382" s="77" t="s">
        <v>312</v>
      </c>
      <c r="B382" s="33" t="s">
        <v>13</v>
      </c>
      <c r="C382" s="33" t="s">
        <v>11</v>
      </c>
      <c r="D382" s="33" t="s">
        <v>313</v>
      </c>
      <c r="E382" s="34"/>
      <c r="F382" s="38">
        <v>133</v>
      </c>
      <c r="G382" s="38"/>
      <c r="H382" s="38"/>
      <c r="I382" s="1"/>
      <c r="J382" s="1"/>
      <c r="K382" s="1"/>
      <c r="L382" s="1"/>
      <c r="M382" s="1"/>
      <c r="N382" s="1"/>
      <c r="O382" s="1"/>
    </row>
    <row r="383" spans="1:15" ht="15.75" customHeight="1">
      <c r="A383" s="66" t="s">
        <v>137</v>
      </c>
      <c r="B383" s="33" t="s">
        <v>13</v>
      </c>
      <c r="C383" s="33" t="s">
        <v>11</v>
      </c>
      <c r="D383" s="33" t="s">
        <v>313</v>
      </c>
      <c r="E383" s="34" t="s">
        <v>138</v>
      </c>
      <c r="F383" s="38">
        <v>133</v>
      </c>
      <c r="G383" s="38"/>
      <c r="H383" s="38"/>
      <c r="I383" s="1"/>
      <c r="J383" s="1"/>
      <c r="K383" s="1"/>
      <c r="L383" s="1"/>
      <c r="M383" s="1"/>
      <c r="N383" s="1"/>
      <c r="O383" s="1"/>
    </row>
    <row r="384" spans="1:15" ht="45" customHeight="1">
      <c r="A384" s="64" t="s">
        <v>328</v>
      </c>
      <c r="B384" s="33" t="s">
        <v>13</v>
      </c>
      <c r="C384" s="33" t="s">
        <v>11</v>
      </c>
      <c r="D384" s="33" t="s">
        <v>329</v>
      </c>
      <c r="E384" s="34"/>
      <c r="F384" s="38">
        <v>101.5</v>
      </c>
      <c r="G384" s="38">
        <v>81.7</v>
      </c>
      <c r="H384" s="38">
        <v>35.5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63" t="s">
        <v>137</v>
      </c>
      <c r="B385" s="33" t="s">
        <v>13</v>
      </c>
      <c r="C385" s="33" t="s">
        <v>11</v>
      </c>
      <c r="D385" s="33" t="s">
        <v>329</v>
      </c>
      <c r="E385" s="34" t="s">
        <v>138</v>
      </c>
      <c r="F385" s="38">
        <v>101.5</v>
      </c>
      <c r="G385" s="38">
        <v>81.7</v>
      </c>
      <c r="H385" s="38">
        <v>35.5</v>
      </c>
      <c r="I385" s="1"/>
      <c r="J385" s="1"/>
      <c r="K385" s="1"/>
      <c r="L385" s="1"/>
      <c r="M385" s="1"/>
      <c r="N385" s="1"/>
      <c r="O385" s="1"/>
    </row>
    <row r="386" spans="1:15" ht="38.25" customHeight="1">
      <c r="A386" s="63" t="s">
        <v>325</v>
      </c>
      <c r="B386" s="33" t="s">
        <v>13</v>
      </c>
      <c r="C386" s="33" t="s">
        <v>11</v>
      </c>
      <c r="D386" s="51" t="s">
        <v>310</v>
      </c>
      <c r="E386" s="34"/>
      <c r="F386" s="38">
        <f aca="true" t="shared" si="17" ref="F386:H387">F387</f>
        <v>235</v>
      </c>
      <c r="G386" s="38">
        <f t="shared" si="17"/>
        <v>390</v>
      </c>
      <c r="H386" s="38">
        <f t="shared" si="17"/>
        <v>729</v>
      </c>
      <c r="I386" s="1"/>
      <c r="J386" s="1"/>
      <c r="K386" s="1"/>
      <c r="L386" s="1"/>
      <c r="M386" s="1"/>
      <c r="N386" s="1"/>
      <c r="O386" s="1"/>
    </row>
    <row r="387" spans="1:15" ht="39.75" customHeight="1">
      <c r="A387" s="77" t="s">
        <v>309</v>
      </c>
      <c r="B387" s="33" t="s">
        <v>13</v>
      </c>
      <c r="C387" s="33" t="s">
        <v>11</v>
      </c>
      <c r="D387" s="51" t="s">
        <v>311</v>
      </c>
      <c r="E387" s="34"/>
      <c r="F387" s="38">
        <f t="shared" si="17"/>
        <v>235</v>
      </c>
      <c r="G387" s="38">
        <f t="shared" si="17"/>
        <v>390</v>
      </c>
      <c r="H387" s="38">
        <f t="shared" si="17"/>
        <v>729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63" t="s">
        <v>149</v>
      </c>
      <c r="B388" s="33" t="s">
        <v>13</v>
      </c>
      <c r="C388" s="33" t="s">
        <v>11</v>
      </c>
      <c r="D388" s="51" t="s">
        <v>311</v>
      </c>
      <c r="E388" s="34" t="s">
        <v>150</v>
      </c>
      <c r="F388" s="38">
        <v>235</v>
      </c>
      <c r="G388" s="38">
        <v>390</v>
      </c>
      <c r="H388" s="38">
        <v>729</v>
      </c>
      <c r="I388" s="1"/>
      <c r="J388" s="1"/>
      <c r="K388" s="1"/>
      <c r="L388" s="1"/>
      <c r="M388" s="1"/>
      <c r="N388" s="1"/>
      <c r="O388" s="1"/>
    </row>
    <row r="389" spans="1:15" ht="18.75" customHeight="1">
      <c r="A389" s="50" t="s">
        <v>43</v>
      </c>
      <c r="B389" s="26" t="str">
        <f>B$325</f>
        <v>10</v>
      </c>
      <c r="C389" s="52" t="s">
        <v>18</v>
      </c>
      <c r="D389" s="20"/>
      <c r="E389" s="20"/>
      <c r="F389" s="27">
        <f>F390+F399</f>
        <v>10491.8</v>
      </c>
      <c r="G389" s="27">
        <f>G390+G399</f>
        <v>11667.5</v>
      </c>
      <c r="H389" s="27">
        <f>H390+H399</f>
        <v>14193</v>
      </c>
      <c r="I389" s="1"/>
      <c r="J389" s="1"/>
      <c r="K389" s="1"/>
      <c r="L389" s="1"/>
      <c r="M389" s="1"/>
      <c r="N389" s="1"/>
      <c r="O389" s="1"/>
    </row>
    <row r="390" spans="1:15" ht="42.75" customHeight="1">
      <c r="A390" s="57" t="s">
        <v>139</v>
      </c>
      <c r="B390" s="33" t="s">
        <v>13</v>
      </c>
      <c r="C390" s="33" t="s">
        <v>18</v>
      </c>
      <c r="D390" s="33" t="s">
        <v>140</v>
      </c>
      <c r="E390" s="34"/>
      <c r="F390" s="42">
        <f>F391</f>
        <v>8289.5</v>
      </c>
      <c r="G390" s="42">
        <f>G391</f>
        <v>7012.999999999999</v>
      </c>
      <c r="H390" s="42">
        <f>H391</f>
        <v>8687.3</v>
      </c>
      <c r="I390" s="1"/>
      <c r="J390" s="1"/>
      <c r="K390" s="1"/>
      <c r="L390" s="1"/>
      <c r="M390" s="1"/>
      <c r="N390" s="1"/>
      <c r="O390" s="1"/>
    </row>
    <row r="391" spans="1:15" ht="40.5" customHeight="1">
      <c r="A391" s="57" t="s">
        <v>173</v>
      </c>
      <c r="B391" s="33" t="s">
        <v>13</v>
      </c>
      <c r="C391" s="33" t="s">
        <v>18</v>
      </c>
      <c r="D391" s="33" t="s">
        <v>174</v>
      </c>
      <c r="E391" s="34"/>
      <c r="F391" s="42">
        <f>F392+F396+F394</f>
        <v>8289.5</v>
      </c>
      <c r="G391" s="42">
        <f>G392+G396+G394</f>
        <v>7012.999999999999</v>
      </c>
      <c r="H391" s="42">
        <f>H392+H396+H394</f>
        <v>8687.3</v>
      </c>
      <c r="I391" s="1"/>
      <c r="J391" s="1"/>
      <c r="K391" s="1"/>
      <c r="L391" s="1"/>
      <c r="M391" s="1"/>
      <c r="N391" s="1"/>
      <c r="O391" s="1"/>
    </row>
    <row r="392" spans="1:15" ht="42" customHeight="1">
      <c r="A392" s="40" t="s">
        <v>82</v>
      </c>
      <c r="B392" s="33" t="s">
        <v>13</v>
      </c>
      <c r="C392" s="33" t="s">
        <v>18</v>
      </c>
      <c r="D392" s="33" t="s">
        <v>181</v>
      </c>
      <c r="E392" s="34"/>
      <c r="F392" s="42">
        <f>F393</f>
        <v>941.8</v>
      </c>
      <c r="G392" s="42">
        <f>G393</f>
        <v>897.2</v>
      </c>
      <c r="H392" s="42">
        <f>H393</f>
        <v>1114.5</v>
      </c>
      <c r="I392" s="1"/>
      <c r="J392" s="1"/>
      <c r="K392" s="1"/>
      <c r="L392" s="1"/>
      <c r="M392" s="1"/>
      <c r="N392" s="1"/>
      <c r="O392" s="1"/>
    </row>
    <row r="393" spans="1:15" ht="28.5" customHeight="1">
      <c r="A393" s="28" t="s">
        <v>77</v>
      </c>
      <c r="B393" s="33" t="s">
        <v>13</v>
      </c>
      <c r="C393" s="33" t="s">
        <v>18</v>
      </c>
      <c r="D393" s="33" t="s">
        <v>181</v>
      </c>
      <c r="E393" s="34" t="s">
        <v>138</v>
      </c>
      <c r="F393" s="42">
        <f>'[1]ВЕДОМСТВА'!$G$447+'[1]ВЕДОМСТВА'!$G$256</f>
        <v>941.8</v>
      </c>
      <c r="G393" s="61">
        <v>897.2</v>
      </c>
      <c r="H393" s="61">
        <v>1114.5</v>
      </c>
      <c r="I393" s="1"/>
      <c r="J393" s="1"/>
      <c r="K393" s="1"/>
      <c r="L393" s="1"/>
      <c r="M393" s="1"/>
      <c r="N393" s="1"/>
      <c r="O393" s="1"/>
    </row>
    <row r="394" spans="1:15" ht="40.5" customHeight="1">
      <c r="A394" s="63" t="s">
        <v>155</v>
      </c>
      <c r="B394" s="48" t="str">
        <f>B$325</f>
        <v>10</v>
      </c>
      <c r="C394" s="34" t="s">
        <v>18</v>
      </c>
      <c r="D394" s="33" t="s">
        <v>176</v>
      </c>
      <c r="E394" s="20"/>
      <c r="F394" s="61">
        <f>F395</f>
        <v>25.200000000000003</v>
      </c>
      <c r="G394" s="61">
        <f>G395</f>
        <v>100.9</v>
      </c>
      <c r="H394" s="61">
        <f>H395</f>
        <v>100.9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63" t="s">
        <v>137</v>
      </c>
      <c r="B395" s="48" t="str">
        <f>B$325</f>
        <v>10</v>
      </c>
      <c r="C395" s="34" t="s">
        <v>18</v>
      </c>
      <c r="D395" s="33" t="s">
        <v>176</v>
      </c>
      <c r="E395" s="34" t="s">
        <v>138</v>
      </c>
      <c r="F395" s="61">
        <f>'[1]ВЕДОМСТВА'!$G$258+'[1]ВЕДОМСТВА'!$G$449</f>
        <v>25.200000000000003</v>
      </c>
      <c r="G395" s="61">
        <v>100.9</v>
      </c>
      <c r="H395" s="61">
        <v>100.9</v>
      </c>
      <c r="I395" s="1"/>
      <c r="J395" s="1"/>
      <c r="K395" s="1"/>
      <c r="L395" s="1"/>
      <c r="M395" s="1"/>
      <c r="N395" s="1"/>
      <c r="O395" s="1"/>
    </row>
    <row r="396" spans="1:15" ht="34.5" customHeight="1">
      <c r="A396" s="63" t="s">
        <v>182</v>
      </c>
      <c r="B396" s="48" t="str">
        <f>B$325</f>
        <v>10</v>
      </c>
      <c r="C396" s="34" t="s">
        <v>18</v>
      </c>
      <c r="D396" s="33" t="s">
        <v>183</v>
      </c>
      <c r="E396" s="34"/>
      <c r="F396" s="38">
        <f>F397+F398</f>
        <v>7322.5</v>
      </c>
      <c r="G396" s="38">
        <f>G397</f>
        <v>6014.9</v>
      </c>
      <c r="H396" s="38">
        <f>H397</f>
        <v>7471.9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63" t="s">
        <v>137</v>
      </c>
      <c r="B397" s="48" t="str">
        <f>B$325</f>
        <v>10</v>
      </c>
      <c r="C397" s="34" t="s">
        <v>18</v>
      </c>
      <c r="D397" s="33" t="s">
        <v>183</v>
      </c>
      <c r="E397" s="34" t="s">
        <v>138</v>
      </c>
      <c r="F397" s="38">
        <f>'[1]ВЕДОМСТВА'!$G$260+'[1]ВЕДОМСТВА'!$G$451</f>
        <v>5018.5</v>
      </c>
      <c r="G397" s="38">
        <v>6014.9</v>
      </c>
      <c r="H397" s="38">
        <v>7471.9</v>
      </c>
      <c r="I397" s="1"/>
      <c r="J397" s="1"/>
      <c r="K397" s="1"/>
      <c r="L397" s="1"/>
      <c r="M397" s="1"/>
      <c r="N397" s="1"/>
      <c r="O397" s="1"/>
    </row>
    <row r="398" spans="1:15" ht="27.75" customHeight="1">
      <c r="A398" s="64" t="s">
        <v>149</v>
      </c>
      <c r="B398" s="48" t="str">
        <f>B$325</f>
        <v>10</v>
      </c>
      <c r="C398" s="34" t="s">
        <v>18</v>
      </c>
      <c r="D398" s="33" t="s">
        <v>183</v>
      </c>
      <c r="E398" s="34" t="s">
        <v>150</v>
      </c>
      <c r="F398" s="38">
        <f>'[1]ВЕДОМСТВА'!$G$452+'[1]ВЕДОМСТВА'!$G$261</f>
        <v>2304</v>
      </c>
      <c r="G398" s="38"/>
      <c r="H398" s="38"/>
      <c r="I398" s="1"/>
      <c r="J398" s="1"/>
      <c r="K398" s="1"/>
      <c r="L398" s="1"/>
      <c r="M398" s="1"/>
      <c r="N398" s="1"/>
      <c r="O398" s="1"/>
    </row>
    <row r="399" spans="1:15" ht="14.25" customHeight="1">
      <c r="A399" s="36" t="s">
        <v>193</v>
      </c>
      <c r="B399" s="33" t="s">
        <v>13</v>
      </c>
      <c r="C399" s="33" t="s">
        <v>18</v>
      </c>
      <c r="D399" s="33" t="s">
        <v>196</v>
      </c>
      <c r="E399" s="37"/>
      <c r="F399" s="38">
        <f>F400</f>
        <v>2202.3</v>
      </c>
      <c r="G399" s="38">
        <f>G400</f>
        <v>4654.5</v>
      </c>
      <c r="H399" s="38">
        <f>H400</f>
        <v>5505.7</v>
      </c>
      <c r="I399" s="1"/>
      <c r="J399" s="1"/>
      <c r="K399" s="1"/>
      <c r="L399" s="1"/>
      <c r="M399" s="1"/>
      <c r="N399" s="1"/>
      <c r="O399" s="1"/>
    </row>
    <row r="400" spans="1:15" ht="18.75" customHeight="1">
      <c r="A400" s="28" t="s">
        <v>194</v>
      </c>
      <c r="B400" s="33" t="s">
        <v>13</v>
      </c>
      <c r="C400" s="33" t="s">
        <v>18</v>
      </c>
      <c r="D400" s="33" t="s">
        <v>195</v>
      </c>
      <c r="E400" s="37"/>
      <c r="F400" s="38">
        <f>F401+F403</f>
        <v>2202.3</v>
      </c>
      <c r="G400" s="38">
        <f>G401+G403</f>
        <v>4654.5</v>
      </c>
      <c r="H400" s="38">
        <f>H401+H403</f>
        <v>5505.7</v>
      </c>
      <c r="I400" s="1"/>
      <c r="J400" s="1"/>
      <c r="K400" s="1"/>
      <c r="L400" s="1"/>
      <c r="M400" s="1"/>
      <c r="N400" s="1"/>
      <c r="O400" s="1"/>
    </row>
    <row r="401" spans="1:15" ht="44.25" customHeight="1">
      <c r="A401" s="63" t="s">
        <v>292</v>
      </c>
      <c r="B401" s="33" t="s">
        <v>13</v>
      </c>
      <c r="C401" s="33" t="s">
        <v>18</v>
      </c>
      <c r="D401" s="51" t="s">
        <v>290</v>
      </c>
      <c r="E401" s="34"/>
      <c r="F401" s="38">
        <f>F402</f>
        <v>446.3</v>
      </c>
      <c r="G401" s="38">
        <f>G402</f>
        <v>1140.4</v>
      </c>
      <c r="H401" s="38">
        <f>H402</f>
        <v>1127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66" t="s">
        <v>293</v>
      </c>
      <c r="B402" s="33" t="s">
        <v>13</v>
      </c>
      <c r="C402" s="33" t="s">
        <v>18</v>
      </c>
      <c r="D402" s="51" t="s">
        <v>290</v>
      </c>
      <c r="E402" s="34" t="s">
        <v>279</v>
      </c>
      <c r="F402" s="38">
        <v>446.3</v>
      </c>
      <c r="G402" s="42">
        <v>1140.4</v>
      </c>
      <c r="H402" s="38">
        <v>1127</v>
      </c>
      <c r="I402" s="1"/>
      <c r="J402" s="1"/>
      <c r="K402" s="1"/>
      <c r="L402" s="1"/>
      <c r="M402" s="1"/>
      <c r="N402" s="1"/>
      <c r="O402" s="1"/>
    </row>
    <row r="403" spans="1:15" ht="48" customHeight="1">
      <c r="A403" s="63" t="s">
        <v>294</v>
      </c>
      <c r="B403" s="33" t="s">
        <v>13</v>
      </c>
      <c r="C403" s="33" t="s">
        <v>18</v>
      </c>
      <c r="D403" s="51" t="s">
        <v>291</v>
      </c>
      <c r="E403" s="34"/>
      <c r="F403" s="38">
        <f>F404</f>
        <v>1756</v>
      </c>
      <c r="G403" s="38">
        <f>G404</f>
        <v>3514.1</v>
      </c>
      <c r="H403" s="38">
        <f>H404</f>
        <v>4378.7</v>
      </c>
      <c r="I403" s="1"/>
      <c r="J403" s="1"/>
      <c r="K403" s="1"/>
      <c r="L403" s="1"/>
      <c r="M403" s="1"/>
      <c r="N403" s="1"/>
      <c r="O403" s="1"/>
    </row>
    <row r="404" spans="1:15" ht="18" customHeight="1">
      <c r="A404" s="66" t="s">
        <v>293</v>
      </c>
      <c r="B404" s="33" t="s">
        <v>13</v>
      </c>
      <c r="C404" s="33" t="s">
        <v>18</v>
      </c>
      <c r="D404" s="51" t="s">
        <v>291</v>
      </c>
      <c r="E404" s="34" t="s">
        <v>279</v>
      </c>
      <c r="F404" s="38">
        <v>1756</v>
      </c>
      <c r="G404" s="42">
        <v>3514.1</v>
      </c>
      <c r="H404" s="38">
        <v>4378.7</v>
      </c>
      <c r="I404" s="1"/>
      <c r="J404" s="1"/>
      <c r="K404" s="1"/>
      <c r="L404" s="1"/>
      <c r="M404" s="1"/>
      <c r="N404" s="1"/>
      <c r="O404" s="1"/>
    </row>
    <row r="405" spans="1:15" ht="18" customHeight="1">
      <c r="A405" s="53" t="s">
        <v>27</v>
      </c>
      <c r="B405" s="26" t="str">
        <f>B325</f>
        <v>10</v>
      </c>
      <c r="C405" s="20" t="s">
        <v>17</v>
      </c>
      <c r="D405" s="20"/>
      <c r="E405" s="20"/>
      <c r="F405" s="27">
        <f>F410+F406</f>
        <v>2343.9</v>
      </c>
      <c r="G405" s="27">
        <f>G410+G406</f>
        <v>1980.5</v>
      </c>
      <c r="H405" s="27">
        <f>H410+H406</f>
        <v>2438.2</v>
      </c>
      <c r="I405" s="1"/>
      <c r="J405" s="1"/>
      <c r="K405" s="1"/>
      <c r="L405" s="1"/>
      <c r="M405" s="1"/>
      <c r="N405" s="1"/>
      <c r="O405" s="1"/>
    </row>
    <row r="406" spans="1:15" ht="46.5" customHeight="1">
      <c r="A406" s="57" t="s">
        <v>139</v>
      </c>
      <c r="B406" s="33" t="s">
        <v>13</v>
      </c>
      <c r="C406" s="33" t="s">
        <v>17</v>
      </c>
      <c r="D406" s="33" t="s">
        <v>140</v>
      </c>
      <c r="E406" s="34"/>
      <c r="F406" s="38">
        <f aca="true" t="shared" si="18" ref="F406:H408">F407</f>
        <v>31.5</v>
      </c>
      <c r="G406" s="38">
        <f t="shared" si="18"/>
        <v>35</v>
      </c>
      <c r="H406" s="38">
        <f t="shared" si="18"/>
        <v>35</v>
      </c>
      <c r="I406" s="1"/>
      <c r="J406" s="1"/>
      <c r="K406" s="1"/>
      <c r="L406" s="1"/>
      <c r="M406" s="1"/>
      <c r="N406" s="1"/>
      <c r="O406" s="1"/>
    </row>
    <row r="407" spans="1:15" ht="33.75" customHeight="1">
      <c r="A407" s="63" t="s">
        <v>275</v>
      </c>
      <c r="B407" s="33" t="s">
        <v>13</v>
      </c>
      <c r="C407" s="33" t="s">
        <v>17</v>
      </c>
      <c r="D407" s="33" t="s">
        <v>250</v>
      </c>
      <c r="E407" s="34"/>
      <c r="F407" s="38">
        <f t="shared" si="18"/>
        <v>31.5</v>
      </c>
      <c r="G407" s="38">
        <f t="shared" si="18"/>
        <v>35</v>
      </c>
      <c r="H407" s="38">
        <f t="shared" si="18"/>
        <v>35</v>
      </c>
      <c r="I407" s="1"/>
      <c r="J407" s="1"/>
      <c r="K407" s="1"/>
      <c r="L407" s="1"/>
      <c r="M407" s="1"/>
      <c r="N407" s="1"/>
      <c r="O407" s="1"/>
    </row>
    <row r="408" spans="1:15" ht="69.75" customHeight="1">
      <c r="A408" s="63" t="s">
        <v>321</v>
      </c>
      <c r="B408" s="33" t="s">
        <v>13</v>
      </c>
      <c r="C408" s="33" t="s">
        <v>17</v>
      </c>
      <c r="D408" s="33" t="s">
        <v>251</v>
      </c>
      <c r="E408" s="34"/>
      <c r="F408" s="38">
        <f t="shared" si="18"/>
        <v>31.5</v>
      </c>
      <c r="G408" s="38">
        <f t="shared" si="18"/>
        <v>35</v>
      </c>
      <c r="H408" s="38">
        <f t="shared" si="18"/>
        <v>35</v>
      </c>
      <c r="I408" s="1"/>
      <c r="J408" s="1"/>
      <c r="K408" s="1"/>
      <c r="L408" s="1"/>
      <c r="M408" s="1"/>
      <c r="N408" s="1"/>
      <c r="O408" s="1"/>
    </row>
    <row r="409" spans="1:15" ht="30.75" customHeight="1">
      <c r="A409" s="63" t="s">
        <v>91</v>
      </c>
      <c r="B409" s="33" t="s">
        <v>13</v>
      </c>
      <c r="C409" s="33" t="s">
        <v>17</v>
      </c>
      <c r="D409" s="33" t="s">
        <v>251</v>
      </c>
      <c r="E409" s="34" t="s">
        <v>92</v>
      </c>
      <c r="F409" s="38">
        <f>'[1]ВЕДОМСТВА'!$G$457+'[1]ВЕДОМСТВА'!$G$272</f>
        <v>31.5</v>
      </c>
      <c r="G409" s="38">
        <v>35</v>
      </c>
      <c r="H409" s="38">
        <v>35</v>
      </c>
      <c r="I409" s="1"/>
      <c r="J409" s="1"/>
      <c r="K409" s="1"/>
      <c r="L409" s="1"/>
      <c r="M409" s="1"/>
      <c r="N409" s="1"/>
      <c r="O409" s="1"/>
    </row>
    <row r="410" spans="1:15" ht="17.25" customHeight="1">
      <c r="A410" s="36" t="s">
        <v>193</v>
      </c>
      <c r="B410" s="33" t="s">
        <v>13</v>
      </c>
      <c r="C410" s="33" t="s">
        <v>17</v>
      </c>
      <c r="D410" s="33" t="s">
        <v>196</v>
      </c>
      <c r="E410" s="37"/>
      <c r="F410" s="38">
        <f aca="true" t="shared" si="19" ref="F410:H411">F411</f>
        <v>2312.4</v>
      </c>
      <c r="G410" s="38">
        <f t="shared" si="19"/>
        <v>1945.5</v>
      </c>
      <c r="H410" s="38">
        <f t="shared" si="19"/>
        <v>2403.2</v>
      </c>
      <c r="I410" s="1"/>
      <c r="J410" s="1"/>
      <c r="K410" s="1"/>
      <c r="L410" s="1"/>
      <c r="M410" s="1"/>
      <c r="N410" s="1"/>
      <c r="O410" s="1"/>
    </row>
    <row r="411" spans="1:15" ht="19.5" customHeight="1">
      <c r="A411" s="28" t="s">
        <v>194</v>
      </c>
      <c r="B411" s="33" t="s">
        <v>13</v>
      </c>
      <c r="C411" s="33" t="s">
        <v>17</v>
      </c>
      <c r="D411" s="33" t="s">
        <v>195</v>
      </c>
      <c r="E411" s="37"/>
      <c r="F411" s="38">
        <f t="shared" si="19"/>
        <v>2312.4</v>
      </c>
      <c r="G411" s="38">
        <f t="shared" si="19"/>
        <v>1945.5</v>
      </c>
      <c r="H411" s="38">
        <f t="shared" si="19"/>
        <v>2403.2</v>
      </c>
      <c r="I411" s="1"/>
      <c r="J411" s="1"/>
      <c r="K411" s="1"/>
      <c r="L411" s="1"/>
      <c r="M411" s="1"/>
      <c r="N411" s="1"/>
      <c r="O411" s="1"/>
    </row>
    <row r="412" spans="1:15" ht="43.5" customHeight="1">
      <c r="A412" s="64" t="s">
        <v>99</v>
      </c>
      <c r="B412" s="33" t="s">
        <v>13</v>
      </c>
      <c r="C412" s="33" t="s">
        <v>17</v>
      </c>
      <c r="D412" s="33" t="s">
        <v>223</v>
      </c>
      <c r="E412" s="34"/>
      <c r="F412" s="38">
        <f>F413+F414+F415</f>
        <v>2312.4</v>
      </c>
      <c r="G412" s="38">
        <f>G413+G414+G415</f>
        <v>1945.5</v>
      </c>
      <c r="H412" s="38">
        <f>H413+H414+H415</f>
        <v>2403.2</v>
      </c>
      <c r="I412" s="1"/>
      <c r="J412" s="1"/>
      <c r="K412" s="1"/>
      <c r="L412" s="1"/>
      <c r="M412" s="1"/>
      <c r="N412" s="1"/>
      <c r="O412" s="1"/>
    </row>
    <row r="413" spans="1:12" s="3" customFormat="1" ht="29.25" customHeight="1">
      <c r="A413" s="63" t="s">
        <v>85</v>
      </c>
      <c r="B413" s="33" t="s">
        <v>13</v>
      </c>
      <c r="C413" s="33" t="s">
        <v>17</v>
      </c>
      <c r="D413" s="33" t="s">
        <v>223</v>
      </c>
      <c r="E413" s="34" t="s">
        <v>86</v>
      </c>
      <c r="F413" s="38">
        <f>'[1]ВЕДОМСТВА'!$G$360</f>
        <v>2235.8</v>
      </c>
      <c r="G413" s="38">
        <v>1895.4</v>
      </c>
      <c r="H413" s="38">
        <v>2353.1</v>
      </c>
      <c r="I413" s="10"/>
      <c r="J413" s="10"/>
      <c r="K413" s="11"/>
      <c r="L413" s="10"/>
    </row>
    <row r="414" spans="1:15" ht="28.5" customHeight="1">
      <c r="A414" s="63" t="s">
        <v>91</v>
      </c>
      <c r="B414" s="33" t="s">
        <v>13</v>
      </c>
      <c r="C414" s="33" t="s">
        <v>17</v>
      </c>
      <c r="D414" s="33" t="s">
        <v>223</v>
      </c>
      <c r="E414" s="34" t="s">
        <v>92</v>
      </c>
      <c r="F414" s="38">
        <v>75.6</v>
      </c>
      <c r="G414" s="38">
        <v>50</v>
      </c>
      <c r="H414" s="38">
        <v>50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66" t="s">
        <v>105</v>
      </c>
      <c r="B415" s="33" t="s">
        <v>13</v>
      </c>
      <c r="C415" s="33" t="s">
        <v>17</v>
      </c>
      <c r="D415" s="33" t="s">
        <v>223</v>
      </c>
      <c r="E415" s="34" t="s">
        <v>192</v>
      </c>
      <c r="F415" s="38">
        <v>1</v>
      </c>
      <c r="G415" s="38">
        <v>0.1</v>
      </c>
      <c r="H415" s="38">
        <v>0.1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36"/>
      <c r="B416" s="33"/>
      <c r="C416" s="33"/>
      <c r="D416" s="51"/>
      <c r="E416" s="34"/>
      <c r="F416" s="42"/>
      <c r="G416" s="38"/>
      <c r="H416" s="38"/>
      <c r="I416" s="1"/>
      <c r="J416" s="1"/>
      <c r="K416" s="1"/>
      <c r="L416" s="1"/>
      <c r="M416" s="1"/>
      <c r="N416" s="1"/>
      <c r="O416" s="1"/>
    </row>
    <row r="417" spans="1:15" ht="14.25" customHeight="1">
      <c r="A417" s="43" t="s">
        <v>50</v>
      </c>
      <c r="B417" s="20" t="s">
        <v>47</v>
      </c>
      <c r="F417" s="32">
        <f>F418+F429</f>
        <v>660.8</v>
      </c>
      <c r="G417" s="32">
        <f>G418+G429</f>
        <v>670.4</v>
      </c>
      <c r="H417" s="32">
        <f>H418+H429</f>
        <v>609.8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43" t="s">
        <v>57</v>
      </c>
      <c r="B418" s="37" t="s">
        <v>47</v>
      </c>
      <c r="C418" s="37" t="s">
        <v>9</v>
      </c>
      <c r="F418" s="32">
        <f aca="true" t="shared" si="20" ref="F418:H419">F419</f>
        <v>653.4</v>
      </c>
      <c r="G418" s="32">
        <f t="shared" si="20"/>
        <v>663</v>
      </c>
      <c r="H418" s="32">
        <f t="shared" si="20"/>
        <v>602.4</v>
      </c>
      <c r="I418" s="1"/>
      <c r="J418" s="1"/>
      <c r="K418" s="1"/>
      <c r="L418" s="1"/>
      <c r="M418" s="1"/>
      <c r="N418" s="1"/>
      <c r="O418" s="1"/>
    </row>
    <row r="419" spans="1:15" ht="39.75" customHeight="1">
      <c r="A419" s="57" t="s">
        <v>139</v>
      </c>
      <c r="B419" s="34" t="s">
        <v>47</v>
      </c>
      <c r="C419" s="13" t="s">
        <v>9</v>
      </c>
      <c r="D419" s="13" t="s">
        <v>140</v>
      </c>
      <c r="F419" s="24">
        <f t="shared" si="20"/>
        <v>653.4</v>
      </c>
      <c r="G419" s="24">
        <f t="shared" si="20"/>
        <v>663</v>
      </c>
      <c r="H419" s="24">
        <f t="shared" si="20"/>
        <v>602.4</v>
      </c>
      <c r="I419" s="1"/>
      <c r="J419" s="1"/>
      <c r="K419" s="1"/>
      <c r="L419" s="1"/>
      <c r="M419" s="1"/>
      <c r="N419" s="1"/>
      <c r="O419" s="1"/>
    </row>
    <row r="420" spans="1:15" ht="28.5" customHeight="1">
      <c r="A420" s="68" t="s">
        <v>184</v>
      </c>
      <c r="B420" s="34" t="s">
        <v>47</v>
      </c>
      <c r="C420" s="13" t="s">
        <v>9</v>
      </c>
      <c r="D420" s="13" t="s">
        <v>185</v>
      </c>
      <c r="F420" s="24">
        <f>F421+F425+F427</f>
        <v>653.4</v>
      </c>
      <c r="G420" s="24">
        <f>G421+G425+G427</f>
        <v>663</v>
      </c>
      <c r="H420" s="24">
        <f>H421+H425+H427</f>
        <v>602.4</v>
      </c>
      <c r="I420" s="1"/>
      <c r="J420" s="1"/>
      <c r="K420" s="1"/>
      <c r="L420" s="1"/>
      <c r="M420" s="1"/>
      <c r="N420" s="1"/>
      <c r="O420" s="1"/>
    </row>
    <row r="421" spans="1:15" ht="43.5" customHeight="1">
      <c r="A421" s="56" t="s">
        <v>124</v>
      </c>
      <c r="B421" s="34" t="s">
        <v>47</v>
      </c>
      <c r="C421" s="13" t="s">
        <v>9</v>
      </c>
      <c r="D421" s="13" t="s">
        <v>252</v>
      </c>
      <c r="F421" s="24">
        <f>F422</f>
        <v>616</v>
      </c>
      <c r="G421" s="24">
        <f>G422</f>
        <v>624.6</v>
      </c>
      <c r="H421" s="24">
        <f>H422</f>
        <v>562</v>
      </c>
      <c r="I421" s="1"/>
      <c r="J421" s="1"/>
      <c r="K421" s="1"/>
      <c r="L421" s="1"/>
      <c r="M421" s="1"/>
      <c r="N421" s="1"/>
      <c r="O421" s="1"/>
    </row>
    <row r="422" spans="1:15" ht="15.75" customHeight="1">
      <c r="A422" s="66" t="s">
        <v>145</v>
      </c>
      <c r="B422" s="34" t="s">
        <v>47</v>
      </c>
      <c r="C422" s="13" t="s">
        <v>9</v>
      </c>
      <c r="D422" s="13" t="s">
        <v>252</v>
      </c>
      <c r="E422" s="13" t="s">
        <v>146</v>
      </c>
      <c r="F422" s="24">
        <f>F424</f>
        <v>616</v>
      </c>
      <c r="G422" s="24">
        <f>G424</f>
        <v>624.6</v>
      </c>
      <c r="H422" s="24">
        <f>H424</f>
        <v>562</v>
      </c>
      <c r="I422" s="1"/>
      <c r="J422" s="1"/>
      <c r="K422" s="1"/>
      <c r="L422" s="1"/>
      <c r="M422" s="1"/>
      <c r="N422" s="1"/>
      <c r="O422" s="1"/>
    </row>
    <row r="423" spans="1:15" ht="28.5" customHeight="1">
      <c r="A423" s="56" t="s">
        <v>166</v>
      </c>
      <c r="B423" s="34" t="s">
        <v>47</v>
      </c>
      <c r="C423" s="13" t="s">
        <v>9</v>
      </c>
      <c r="D423" s="13" t="s">
        <v>253</v>
      </c>
      <c r="F423" s="24">
        <f>F424</f>
        <v>616</v>
      </c>
      <c r="G423" s="24">
        <f>G424</f>
        <v>624.6</v>
      </c>
      <c r="H423" s="24">
        <f>H424</f>
        <v>562</v>
      </c>
      <c r="I423" s="1"/>
      <c r="J423" s="1"/>
      <c r="K423" s="1"/>
      <c r="L423" s="1"/>
      <c r="M423" s="1"/>
      <c r="N423" s="1"/>
      <c r="O423" s="1"/>
    </row>
    <row r="424" spans="1:15" ht="17.25" customHeight="1">
      <c r="A424" s="66" t="s">
        <v>145</v>
      </c>
      <c r="B424" s="34" t="s">
        <v>47</v>
      </c>
      <c r="C424" s="13" t="s">
        <v>9</v>
      </c>
      <c r="D424" s="13" t="s">
        <v>253</v>
      </c>
      <c r="E424" s="13" t="s">
        <v>146</v>
      </c>
      <c r="F424" s="24">
        <f>'[1]ВЕДОМСТВА'!$G$280+'[1]ВЕДОМСТВА'!$G$465</f>
        <v>616</v>
      </c>
      <c r="G424" s="24">
        <v>624.6</v>
      </c>
      <c r="H424" s="24">
        <v>562</v>
      </c>
      <c r="I424" s="1"/>
      <c r="J424" s="1"/>
      <c r="K424" s="1"/>
      <c r="L424" s="1"/>
      <c r="M424" s="1"/>
      <c r="N424" s="1"/>
      <c r="O424" s="1"/>
    </row>
    <row r="425" spans="1:15" ht="28.5" customHeight="1">
      <c r="A425" s="63" t="s">
        <v>79</v>
      </c>
      <c r="B425" s="34" t="s">
        <v>47</v>
      </c>
      <c r="C425" s="13" t="s">
        <v>9</v>
      </c>
      <c r="D425" s="13" t="s">
        <v>186</v>
      </c>
      <c r="F425" s="24">
        <f>F426</f>
        <v>10.4</v>
      </c>
      <c r="G425" s="24">
        <f>G426</f>
        <v>8.4</v>
      </c>
      <c r="H425" s="24">
        <f>H426</f>
        <v>10.4</v>
      </c>
      <c r="I425" s="1"/>
      <c r="J425" s="1"/>
      <c r="K425" s="1"/>
      <c r="L425" s="1"/>
      <c r="M425" s="1"/>
      <c r="N425" s="1"/>
      <c r="O425" s="1"/>
    </row>
    <row r="426" spans="1:15" ht="28.5" customHeight="1">
      <c r="A426" s="63" t="s">
        <v>91</v>
      </c>
      <c r="B426" s="34" t="s">
        <v>47</v>
      </c>
      <c r="C426" s="13" t="s">
        <v>9</v>
      </c>
      <c r="D426" s="13" t="s">
        <v>186</v>
      </c>
      <c r="E426" s="13" t="s">
        <v>92</v>
      </c>
      <c r="F426" s="24">
        <v>10.4</v>
      </c>
      <c r="G426" s="24">
        <v>8.4</v>
      </c>
      <c r="H426" s="24">
        <v>10.4</v>
      </c>
      <c r="I426" s="1"/>
      <c r="J426" s="1"/>
      <c r="K426" s="1"/>
      <c r="L426" s="1"/>
      <c r="M426" s="1"/>
      <c r="N426" s="1"/>
      <c r="O426" s="1"/>
    </row>
    <row r="427" spans="1:15" ht="67.5" customHeight="1">
      <c r="A427" s="68" t="s">
        <v>269</v>
      </c>
      <c r="B427" s="34" t="s">
        <v>47</v>
      </c>
      <c r="C427" s="13" t="s">
        <v>9</v>
      </c>
      <c r="D427" s="13" t="s">
        <v>241</v>
      </c>
      <c r="F427" s="24">
        <f>F428</f>
        <v>27</v>
      </c>
      <c r="G427" s="24">
        <f>G428</f>
        <v>30</v>
      </c>
      <c r="H427" s="24">
        <f>H428</f>
        <v>30</v>
      </c>
      <c r="I427" s="1"/>
      <c r="J427" s="1"/>
      <c r="K427" s="1"/>
      <c r="L427" s="1"/>
      <c r="M427" s="1"/>
      <c r="N427" s="1"/>
      <c r="O427" s="1"/>
    </row>
    <row r="428" spans="1:15" ht="29.25" customHeight="1">
      <c r="A428" s="63" t="s">
        <v>91</v>
      </c>
      <c r="B428" s="34" t="s">
        <v>47</v>
      </c>
      <c r="C428" s="13" t="s">
        <v>9</v>
      </c>
      <c r="D428" s="13" t="s">
        <v>241</v>
      </c>
      <c r="E428" s="13" t="s">
        <v>92</v>
      </c>
      <c r="F428" s="24">
        <f>'[1]ВЕДОМСТВА'!$G$467+'[1]ВЕДОМСТВА'!$G$284</f>
        <v>27</v>
      </c>
      <c r="G428" s="24">
        <v>30</v>
      </c>
      <c r="H428" s="24">
        <v>30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29" t="s">
        <v>78</v>
      </c>
      <c r="B429" s="37" t="s">
        <v>47</v>
      </c>
      <c r="C429" s="37" t="s">
        <v>12</v>
      </c>
      <c r="F429" s="32">
        <f>F430</f>
        <v>7.4</v>
      </c>
      <c r="G429" s="32">
        <f>G430</f>
        <v>7.4</v>
      </c>
      <c r="H429" s="32">
        <f>H430</f>
        <v>7.4</v>
      </c>
      <c r="I429" s="1"/>
      <c r="J429" s="1"/>
      <c r="K429" s="1"/>
      <c r="L429" s="1"/>
      <c r="M429" s="1"/>
      <c r="N429" s="1"/>
      <c r="O429" s="1"/>
    </row>
    <row r="430" spans="1:15" ht="43.5" customHeight="1">
      <c r="A430" s="57" t="s">
        <v>139</v>
      </c>
      <c r="B430" s="34" t="s">
        <v>47</v>
      </c>
      <c r="C430" s="13" t="s">
        <v>12</v>
      </c>
      <c r="D430" s="13" t="s">
        <v>140</v>
      </c>
      <c r="F430" s="24">
        <f aca="true" t="shared" si="21" ref="F430:H431">F432</f>
        <v>7.4</v>
      </c>
      <c r="G430" s="24">
        <f t="shared" si="21"/>
        <v>7.4</v>
      </c>
      <c r="H430" s="24">
        <f t="shared" si="21"/>
        <v>7.4</v>
      </c>
      <c r="I430" s="1"/>
      <c r="J430" s="1"/>
      <c r="K430" s="1"/>
      <c r="L430" s="1"/>
      <c r="M430" s="1"/>
      <c r="N430" s="1"/>
      <c r="O430" s="1"/>
    </row>
    <row r="431" spans="1:15" ht="29.25" customHeight="1">
      <c r="A431" s="68" t="s">
        <v>184</v>
      </c>
      <c r="B431" s="34" t="s">
        <v>47</v>
      </c>
      <c r="C431" s="13" t="s">
        <v>12</v>
      </c>
      <c r="D431" s="13" t="s">
        <v>185</v>
      </c>
      <c r="F431" s="24">
        <f t="shared" si="21"/>
        <v>7.4</v>
      </c>
      <c r="G431" s="24">
        <f t="shared" si="21"/>
        <v>7.4</v>
      </c>
      <c r="H431" s="24">
        <f t="shared" si="21"/>
        <v>7.4</v>
      </c>
      <c r="I431" s="1"/>
      <c r="J431" s="1"/>
      <c r="K431" s="1"/>
      <c r="L431" s="1"/>
      <c r="M431" s="1"/>
      <c r="N431" s="1"/>
      <c r="O431" s="1"/>
    </row>
    <row r="432" spans="1:15" ht="41.25" customHeight="1">
      <c r="A432" s="64" t="s">
        <v>99</v>
      </c>
      <c r="B432" s="34" t="s">
        <v>47</v>
      </c>
      <c r="C432" s="13" t="s">
        <v>12</v>
      </c>
      <c r="D432" s="33" t="s">
        <v>187</v>
      </c>
      <c r="E432" s="34"/>
      <c r="F432" s="24">
        <f>F433</f>
        <v>7.4</v>
      </c>
      <c r="G432" s="24">
        <f>G433</f>
        <v>7.4</v>
      </c>
      <c r="H432" s="24">
        <f>H433</f>
        <v>7.4</v>
      </c>
      <c r="I432" s="1"/>
      <c r="J432" s="1"/>
      <c r="K432" s="1"/>
      <c r="L432" s="1"/>
      <c r="M432" s="1"/>
      <c r="N432" s="1"/>
      <c r="O432" s="1"/>
    </row>
    <row r="433" spans="1:15" ht="28.5" customHeight="1">
      <c r="A433" s="63" t="s">
        <v>85</v>
      </c>
      <c r="B433" s="34" t="s">
        <v>47</v>
      </c>
      <c r="C433" s="13" t="s">
        <v>12</v>
      </c>
      <c r="D433" s="33" t="s">
        <v>187</v>
      </c>
      <c r="E433" s="34" t="s">
        <v>86</v>
      </c>
      <c r="F433" s="24">
        <v>7.4</v>
      </c>
      <c r="G433" s="24">
        <v>7.4</v>
      </c>
      <c r="H433" s="24">
        <v>7.4</v>
      </c>
      <c r="I433" s="1"/>
      <c r="J433" s="1"/>
      <c r="K433" s="1"/>
      <c r="L433" s="1"/>
      <c r="M433" s="1"/>
      <c r="N433" s="1"/>
      <c r="O433" s="1"/>
    </row>
    <row r="434" spans="1:15" ht="13.5" customHeight="1">
      <c r="A434" s="63"/>
      <c r="B434" s="34"/>
      <c r="F434" s="24"/>
      <c r="G434" s="24"/>
      <c r="H434" s="27"/>
      <c r="I434" s="1"/>
      <c r="J434" s="1"/>
      <c r="K434" s="1"/>
      <c r="L434" s="1"/>
      <c r="M434" s="1"/>
      <c r="N434" s="1"/>
      <c r="O434" s="1"/>
    </row>
    <row r="435" spans="1:15" ht="14.25" customHeight="1">
      <c r="A435" s="43" t="s">
        <v>73</v>
      </c>
      <c r="B435" s="37" t="s">
        <v>48</v>
      </c>
      <c r="F435" s="32">
        <f aca="true" t="shared" si="22" ref="F435:G438">F436</f>
        <v>545.2</v>
      </c>
      <c r="G435" s="32">
        <f t="shared" si="22"/>
        <v>261.4</v>
      </c>
      <c r="H435" s="32"/>
      <c r="I435" s="1"/>
      <c r="J435" s="1"/>
      <c r="K435" s="1"/>
      <c r="L435" s="1"/>
      <c r="M435" s="1"/>
      <c r="N435" s="1"/>
      <c r="O435" s="1"/>
    </row>
    <row r="436" spans="1:15" ht="30" customHeight="1">
      <c r="A436" s="55" t="s">
        <v>59</v>
      </c>
      <c r="B436" s="37" t="s">
        <v>48</v>
      </c>
      <c r="C436" s="37" t="s">
        <v>9</v>
      </c>
      <c r="F436" s="32">
        <f t="shared" si="22"/>
        <v>545.2</v>
      </c>
      <c r="G436" s="32">
        <f t="shared" si="22"/>
        <v>261.4</v>
      </c>
      <c r="H436" s="32"/>
      <c r="I436" s="1"/>
      <c r="J436" s="1"/>
      <c r="K436" s="1"/>
      <c r="L436" s="1"/>
      <c r="M436" s="1"/>
      <c r="N436" s="1"/>
      <c r="O436" s="1"/>
    </row>
    <row r="437" spans="1:15" ht="39" customHeight="1">
      <c r="A437" s="63" t="s">
        <v>188</v>
      </c>
      <c r="B437" s="13" t="s">
        <v>48</v>
      </c>
      <c r="C437" s="13" t="s">
        <v>9</v>
      </c>
      <c r="D437" s="33" t="s">
        <v>189</v>
      </c>
      <c r="E437" s="34"/>
      <c r="F437" s="24">
        <f t="shared" si="22"/>
        <v>545.2</v>
      </c>
      <c r="G437" s="24">
        <f t="shared" si="22"/>
        <v>261.4</v>
      </c>
      <c r="I437" s="1"/>
      <c r="J437" s="1"/>
      <c r="K437" s="1"/>
      <c r="L437" s="1"/>
      <c r="M437" s="1"/>
      <c r="N437" s="1"/>
      <c r="O437" s="1"/>
    </row>
    <row r="438" spans="1:15" ht="39" customHeight="1">
      <c r="A438" s="63" t="s">
        <v>264</v>
      </c>
      <c r="B438" s="13" t="s">
        <v>48</v>
      </c>
      <c r="C438" s="13" t="s">
        <v>9</v>
      </c>
      <c r="D438" s="33" t="s">
        <v>190</v>
      </c>
      <c r="E438" s="34"/>
      <c r="F438" s="24">
        <f>F439</f>
        <v>545.2</v>
      </c>
      <c r="G438" s="24">
        <f t="shared" si="22"/>
        <v>261.4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46" t="s">
        <v>60</v>
      </c>
      <c r="B439" s="13" t="s">
        <v>48</v>
      </c>
      <c r="C439" s="13" t="s">
        <v>9</v>
      </c>
      <c r="D439" s="35" t="s">
        <v>224</v>
      </c>
      <c r="E439" s="34"/>
      <c r="F439" s="24">
        <f>F440</f>
        <v>545.2</v>
      </c>
      <c r="G439" s="24">
        <f>G440</f>
        <v>261.4</v>
      </c>
      <c r="I439" s="1"/>
      <c r="J439" s="1"/>
      <c r="K439" s="1"/>
      <c r="L439" s="1"/>
      <c r="M439" s="1"/>
      <c r="N439" s="1"/>
      <c r="O439" s="1"/>
    </row>
    <row r="440" spans="1:15" ht="12.75">
      <c r="A440" s="28" t="s">
        <v>289</v>
      </c>
      <c r="B440" s="13" t="s">
        <v>48</v>
      </c>
      <c r="C440" s="13" t="s">
        <v>9</v>
      </c>
      <c r="D440" s="35" t="s">
        <v>224</v>
      </c>
      <c r="E440" s="34" t="s">
        <v>288</v>
      </c>
      <c r="F440" s="24">
        <v>545.2</v>
      </c>
      <c r="G440" s="24">
        <v>261.4</v>
      </c>
      <c r="H440" s="42"/>
      <c r="I440" s="1"/>
      <c r="J440" s="1"/>
      <c r="K440" s="1"/>
      <c r="L440" s="1"/>
      <c r="M440" s="1"/>
      <c r="N440" s="1"/>
      <c r="O440" s="1"/>
    </row>
    <row r="441" spans="1:15" ht="15" customHeight="1">
      <c r="A441" s="28"/>
      <c r="D441" s="35"/>
      <c r="E441" s="34"/>
      <c r="F441" s="24"/>
      <c r="G441" s="24"/>
      <c r="H441" s="27"/>
      <c r="I441" s="1"/>
      <c r="J441" s="1"/>
      <c r="K441" s="1"/>
      <c r="L441" s="1"/>
      <c r="M441" s="1"/>
      <c r="N441" s="1"/>
      <c r="O441" s="1"/>
    </row>
    <row r="442" spans="1:15" ht="24.75" customHeight="1">
      <c r="A442" s="25" t="s">
        <v>61</v>
      </c>
      <c r="B442" s="31" t="s">
        <v>55</v>
      </c>
      <c r="C442" s="33"/>
      <c r="D442" s="33"/>
      <c r="E442" s="34"/>
      <c r="F442" s="32">
        <f>F443</f>
        <v>15674</v>
      </c>
      <c r="G442" s="32">
        <f>G443</f>
        <v>13175.9</v>
      </c>
      <c r="H442" s="32">
        <f>H443</f>
        <v>16031.6</v>
      </c>
      <c r="I442" s="1"/>
      <c r="J442" s="1"/>
      <c r="K442" s="1"/>
      <c r="L442" s="1"/>
      <c r="M442" s="1"/>
      <c r="N442" s="1"/>
      <c r="O442" s="1"/>
    </row>
    <row r="443" spans="1:15" ht="29.25" customHeight="1">
      <c r="A443" s="25" t="s">
        <v>62</v>
      </c>
      <c r="B443" s="31" t="s">
        <v>55</v>
      </c>
      <c r="C443" s="31" t="s">
        <v>9</v>
      </c>
      <c r="D443" s="33"/>
      <c r="E443" s="34"/>
      <c r="F443" s="42">
        <f aca="true" t="shared" si="23" ref="F443:H444">F444</f>
        <v>15674</v>
      </c>
      <c r="G443" s="42">
        <f t="shared" si="23"/>
        <v>13175.9</v>
      </c>
      <c r="H443" s="42">
        <f t="shared" si="23"/>
        <v>16031.6</v>
      </c>
      <c r="I443" s="1"/>
      <c r="J443" s="1"/>
      <c r="K443" s="1"/>
      <c r="L443" s="1"/>
      <c r="M443" s="1"/>
      <c r="N443" s="1"/>
      <c r="O443" s="1"/>
    </row>
    <row r="444" spans="1:15" ht="39.75" customHeight="1">
      <c r="A444" s="63" t="s">
        <v>188</v>
      </c>
      <c r="B444" s="33" t="s">
        <v>55</v>
      </c>
      <c r="C444" s="33" t="s">
        <v>9</v>
      </c>
      <c r="D444" s="33" t="s">
        <v>189</v>
      </c>
      <c r="E444" s="34"/>
      <c r="F444" s="38">
        <f>F445</f>
        <v>15674</v>
      </c>
      <c r="G444" s="38">
        <f t="shared" si="23"/>
        <v>13175.9</v>
      </c>
      <c r="H444" s="38">
        <f t="shared" si="23"/>
        <v>16031.6</v>
      </c>
      <c r="I444" s="1"/>
      <c r="J444" s="1"/>
      <c r="K444" s="1"/>
      <c r="L444" s="1"/>
      <c r="M444" s="1"/>
      <c r="N444" s="1"/>
      <c r="O444" s="1"/>
    </row>
    <row r="445" spans="1:15" ht="40.5" customHeight="1">
      <c r="A445" s="28" t="s">
        <v>266</v>
      </c>
      <c r="B445" s="33" t="s">
        <v>55</v>
      </c>
      <c r="C445" s="33" t="s">
        <v>9</v>
      </c>
      <c r="D445" s="33" t="s">
        <v>226</v>
      </c>
      <c r="E445" s="34"/>
      <c r="F445" s="38">
        <f>F446</f>
        <v>15674</v>
      </c>
      <c r="G445" s="38">
        <f>G446</f>
        <v>13175.9</v>
      </c>
      <c r="H445" s="38">
        <f>H446</f>
        <v>16031.6</v>
      </c>
      <c r="I445" s="1"/>
      <c r="J445" s="1"/>
      <c r="K445" s="1"/>
      <c r="L445" s="1"/>
      <c r="M445" s="1"/>
      <c r="N445" s="1"/>
      <c r="O445" s="1"/>
    </row>
    <row r="446" spans="1:15" ht="28.5" customHeight="1">
      <c r="A446" s="28" t="s">
        <v>63</v>
      </c>
      <c r="B446" s="33" t="s">
        <v>55</v>
      </c>
      <c r="C446" s="33" t="s">
        <v>9</v>
      </c>
      <c r="D446" s="33" t="s">
        <v>227</v>
      </c>
      <c r="E446" s="34"/>
      <c r="F446" s="38">
        <f>F447</f>
        <v>15674</v>
      </c>
      <c r="G446" s="38">
        <f>G447</f>
        <v>13175.9</v>
      </c>
      <c r="H446" s="38">
        <f>H447</f>
        <v>16031.6</v>
      </c>
      <c r="I446" s="1"/>
      <c r="J446" s="1"/>
      <c r="K446" s="1"/>
      <c r="L446" s="1"/>
      <c r="M446" s="1"/>
      <c r="N446" s="1"/>
      <c r="O446" s="1"/>
    </row>
    <row r="447" spans="1:15" ht="17.25" customHeight="1">
      <c r="A447" s="28" t="s">
        <v>225</v>
      </c>
      <c r="B447" s="33" t="s">
        <v>55</v>
      </c>
      <c r="C447" s="33" t="s">
        <v>9</v>
      </c>
      <c r="D447" s="33" t="s">
        <v>228</v>
      </c>
      <c r="E447" s="34" t="s">
        <v>229</v>
      </c>
      <c r="F447" s="38">
        <v>15674</v>
      </c>
      <c r="G447" s="39">
        <v>13175.9</v>
      </c>
      <c r="H447" s="38">
        <v>16031.6</v>
      </c>
      <c r="I447" s="1"/>
      <c r="J447" s="1"/>
      <c r="K447" s="1"/>
      <c r="L447" s="1"/>
      <c r="M447" s="1"/>
      <c r="N447" s="1"/>
      <c r="O447" s="1"/>
    </row>
    <row r="448" spans="1:15" ht="12.75" customHeight="1">
      <c r="A448" s="28"/>
      <c r="B448" s="33"/>
      <c r="C448" s="33"/>
      <c r="D448" s="33"/>
      <c r="E448" s="34"/>
      <c r="F448" s="24"/>
      <c r="G448" s="39"/>
      <c r="H448" s="38"/>
      <c r="I448" s="1"/>
      <c r="J448" s="1"/>
      <c r="K448" s="1"/>
      <c r="L448" s="1"/>
      <c r="M448" s="1"/>
      <c r="N448" s="1"/>
      <c r="O448" s="1"/>
    </row>
    <row r="449" spans="1:15" ht="19.5" customHeight="1">
      <c r="A449" s="50" t="s">
        <v>34</v>
      </c>
      <c r="E449" s="52"/>
      <c r="F449" s="27">
        <f>F11+F86+F94+F107+F128+F145+F289+F325+F417+F435+F442</f>
        <v>236075.9</v>
      </c>
      <c r="G449" s="27">
        <f>G11+G86+G94+G107+G128+G145+G289+G325+G417+G435+G442</f>
        <v>263052.3</v>
      </c>
      <c r="H449" s="27">
        <f>H11+H86+H94+H107+H128+H145+H289+H325+H417+H435+H442</f>
        <v>222774.6</v>
      </c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4:15" ht="14.25" customHeight="1">
      <c r="D451" s="24"/>
      <c r="E451" s="24"/>
      <c r="F451" s="54"/>
      <c r="G451" s="54"/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0" horizontalDpi="600" verticalDpi="600" orientation="portrait" paperSize="9" scale="60" r:id="rId3"/>
  <headerFooter alignWithMargins="0">
    <oddHeader>&amp;C&amp;P</oddHeader>
  </headerFooter>
  <rowBreaks count="1" manualBreakCount="1">
    <brk id="36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2015-07-14T12:46:48Z</cp:lastPrinted>
  <dcterms:created xsi:type="dcterms:W3CDTF">2002-10-24T07:52:32Z</dcterms:created>
  <dcterms:modified xsi:type="dcterms:W3CDTF">2015-12-28T09:40:59Z</dcterms:modified>
  <cp:category/>
  <cp:version/>
  <cp:contentType/>
  <cp:contentStatus/>
</cp:coreProperties>
</file>