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1720" windowHeight="12585"/>
  </bookViews>
  <sheets>
    <sheet name="прил4" sheetId="1" r:id="rId1"/>
  </sheets>
  <definedNames>
    <definedName name="_xlnm.Print_Titles" localSheetId="0">прил4!$10:$10</definedName>
    <definedName name="_xlnm.Print_Area" localSheetId="0">прил4!$A$2:$I$58</definedName>
  </definedNames>
  <calcPr calcId="125725"/>
</workbook>
</file>

<file path=xl/calcChain.xml><?xml version="1.0" encoding="utf-8"?>
<calcChain xmlns="http://schemas.openxmlformats.org/spreadsheetml/2006/main">
  <c r="I13" i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12"/>
  <c r="I11"/>
  <c r="H12"/>
  <c r="H14"/>
  <c r="H15"/>
  <c r="H16"/>
  <c r="H18"/>
  <c r="H19"/>
  <c r="H20"/>
  <c r="H21"/>
  <c r="H24"/>
  <c r="H25"/>
  <c r="H26"/>
  <c r="H27"/>
  <c r="H29"/>
  <c r="H30"/>
  <c r="H31"/>
  <c r="H32"/>
  <c r="H36"/>
  <c r="H37"/>
  <c r="H38"/>
  <c r="H39"/>
  <c r="H41"/>
  <c r="H42"/>
  <c r="H43"/>
  <c r="H45"/>
  <c r="H46"/>
  <c r="H48"/>
  <c r="H50"/>
  <c r="H51"/>
  <c r="H53"/>
  <c r="H54"/>
  <c r="H55"/>
  <c r="H56"/>
  <c r="G12"/>
  <c r="G14"/>
  <c r="G15"/>
  <c r="G16"/>
  <c r="G18"/>
  <c r="G19"/>
  <c r="G20"/>
  <c r="G21"/>
  <c r="G22"/>
  <c r="G23"/>
  <c r="G24"/>
  <c r="G25"/>
  <c r="G26"/>
  <c r="G27"/>
  <c r="G29"/>
  <c r="G30"/>
  <c r="G31"/>
  <c r="G32"/>
  <c r="G37"/>
  <c r="G38"/>
  <c r="G39"/>
  <c r="G40"/>
  <c r="G41"/>
  <c r="G42"/>
  <c r="G43"/>
  <c r="G45"/>
  <c r="G46"/>
  <c r="G48"/>
  <c r="G49"/>
  <c r="G50"/>
  <c r="G51"/>
  <c r="G53"/>
  <c r="G54"/>
  <c r="G55"/>
  <c r="G56"/>
  <c r="F11"/>
  <c r="H11" s="1"/>
  <c r="F55"/>
  <c r="F53"/>
  <c r="F50"/>
  <c r="F45"/>
  <c r="F42"/>
  <c r="F36"/>
  <c r="G36" s="1"/>
  <c r="F30"/>
  <c r="F24"/>
  <c r="F20"/>
  <c r="G11" l="1"/>
  <c r="F58"/>
  <c r="H58" l="1"/>
  <c r="G58"/>
</calcChain>
</file>

<file path=xl/sharedStrings.xml><?xml version="1.0" encoding="utf-8"?>
<sst xmlns="http://schemas.openxmlformats.org/spreadsheetml/2006/main" count="141" uniqueCount="73">
  <si>
    <t>Раздел</t>
  </si>
  <si>
    <t>Под раз      дел</t>
  </si>
  <si>
    <t>Наименование</t>
  </si>
  <si>
    <t>Исполнение бюджета к утвержденному плану, %</t>
  </si>
  <si>
    <t xml:space="preserve">Исполнение бюджета к уточнен             ному плану,             % </t>
  </si>
  <si>
    <t>Структура исполнения,            %</t>
  </si>
  <si>
    <t>01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</si>
  <si>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</si>
  <si>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</si>
  <si>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</si>
  <si>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</si>
  <si>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</si>
  <si>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</si>
  <si>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</si>
  <si>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07</t>
  </si>
  <si>
    <t>11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</si>
  <si>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</si>
  <si>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</si>
  <si>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</si>
  <si>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</si>
  <si>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</si>
  <si>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</si>
  <si>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</si>
  <si>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</si>
  <si>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Национальная экономика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</si>
  <si>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</si>
  <si>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</si>
  <si>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</si>
  <si>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</si>
  <si>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</si>
  <si>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</si>
  <si>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</si>
  <si>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</si>
  <si>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</si>
  <si>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</si>
  <si>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</si>
  <si>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</si>
  <si>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</si>
  <si>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</si>
  <si>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</si>
  <si>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</si>
  <si>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</si>
  <si>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</si>
  <si>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</si>
  <si>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</si>
  <si>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</si>
  <si>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</si>
  <si>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</si>
  <si>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</si>
  <si>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</si>
  <si>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</si>
  <si>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</si>
  <si>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</si>
  <si>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</si>
  <si>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</si>
  <si>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</si>
  <si>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</si>
  <si>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Другие вопросы в области охраны окружающей среды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</si>
  <si>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</si>
  <si>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</si>
  <si>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</si>
  <si>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</si>
  <si>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Судебная система</t>
  </si>
  <si>
    <t>Исполнено, тыс. рублей</t>
  </si>
  <si>
    <t>Прочие межбюджетные трансферты общего характера</t>
  </si>
  <si>
    <t>Обеспечение проведения выборов и референдумов</t>
  </si>
  <si>
    <t>Резервные фонды местных администраций</t>
  </si>
  <si>
    <t>Сельское хозяйство и рыболовство</t>
  </si>
  <si>
    <t>Дополнительное образование детей</t>
  </si>
  <si>
    <t>Анализ исполнения и структура расходов бюджета Шимского муниципального района за 2020 год</t>
  </si>
  <si>
    <t>Утвержденный план 2020 года, тыс. рублей</t>
  </si>
  <si>
    <t>Уточненный план 2020 года, тыс. рублей</t>
  </si>
  <si>
    <t>Приложение №1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</si>
</sst>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;[Red]\-000;&quot;&quot;"/>
    <numFmt numFmtId="166" formatCode="0.0"/>
  </numFmts>
  <fonts count="1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6" fillId="0" borderId="0" xfId="0" applyFont="1"/>
    <xf numFmtId="0" fontId="0" fillId="0" borderId="0" xfId="0" applyAlignment="1">
      <alignment vertical="center" wrapText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0" applyFont="1" applyFill="1" applyBorder="1"/>
    <xf numFmtId="0" fontId="9" fillId="0" borderId="0" xfId="0" applyFont="1" applyFill="1" applyAlignment="1">
      <alignment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3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 applyProtection="1">
      <alignment horizontal="left" vertical="center" wrapText="1"/>
      <protection locked="0"/>
    </xf>
    <xf numFmtId="0" fontId="3" fillId="0" borderId="1" xfId="3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3" fillId="0" borderId="1" xfId="3" applyNumberFormat="1" applyFont="1" applyFill="1" applyBorder="1" applyAlignment="1">
      <alignment horizontal="right" vertical="center" indent="1"/>
    </xf>
    <xf numFmtId="166" fontId="2" fillId="2" borderId="1" xfId="3" applyNumberFormat="1" applyFont="1" applyFill="1" applyBorder="1" applyAlignment="1">
      <alignment horizontal="right" vertical="center" indent="1"/>
    </xf>
    <xf numFmtId="166" fontId="3" fillId="3" borderId="1" xfId="3" applyNumberFormat="1" applyFont="1" applyFill="1" applyBorder="1" applyAlignment="1">
      <alignment horizontal="right" vertical="center" indent="1"/>
    </xf>
    <xf numFmtId="166" fontId="9" fillId="0" borderId="0" xfId="0" applyNumberFormat="1" applyFont="1"/>
    <xf numFmtId="0" fontId="3" fillId="3" borderId="1" xfId="3" applyNumberFormat="1" applyFont="1" applyFill="1" applyBorder="1" applyAlignment="1" applyProtection="1">
      <alignment horizontal="left" vertical="center" wrapText="1"/>
      <protection locked="0"/>
    </xf>
    <xf numFmtId="166" fontId="2" fillId="3" borderId="1" xfId="0" applyNumberFormat="1" applyFont="1" applyFill="1" applyBorder="1" applyAlignment="1">
      <alignment vertical="center"/>
    </xf>
    <xf numFmtId="0" fontId="9" fillId="0" borderId="0" xfId="0" applyFont="1" applyBorder="1"/>
    <xf numFmtId="166" fontId="2" fillId="0" borderId="0" xfId="3" applyNumberFormat="1" applyFont="1" applyFill="1" applyBorder="1" applyAlignment="1">
      <alignment horizontal="right" vertical="center"/>
    </xf>
    <xf numFmtId="0" fontId="9" fillId="3" borderId="0" xfId="0" applyFont="1" applyFill="1"/>
    <xf numFmtId="166" fontId="9" fillId="3" borderId="0" xfId="0" applyNumberFormat="1" applyFont="1" applyFill="1"/>
    <xf numFmtId="166" fontId="0" fillId="3" borderId="0" xfId="0" applyNumberFormat="1" applyFont="1" applyFill="1"/>
    <xf numFmtId="0" fontId="10" fillId="0" borderId="1" xfId="0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49" fontId="3" fillId="2" borderId="1" xfId="3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center" wrapText="1" indent="1"/>
    </xf>
    <xf numFmtId="165" fontId="3" fillId="0" borderId="1" xfId="4" applyNumberFormat="1" applyFont="1" applyFill="1" applyBorder="1" applyAlignment="1" applyProtection="1">
      <alignment vertical="top" wrapText="1"/>
      <protection hidden="1"/>
    </xf>
    <xf numFmtId="49" fontId="2" fillId="2" borderId="1" xfId="3" applyNumberFormat="1" applyFont="1" applyFill="1" applyBorder="1" applyAlignment="1">
      <alignment vertical="center"/>
    </xf>
    <xf numFmtId="0" fontId="2" fillId="2" borderId="1" xfId="3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2" fillId="3" borderId="0" xfId="2" applyFont="1" applyFill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5">
    <cellStyle name="Обычный" xfId="0" builtinId="0"/>
    <cellStyle name="Обычный 2" xfId="3"/>
    <cellStyle name="Обычный_Tmp" xfId="1"/>
    <cellStyle name="Обычный_Tmp2 2" xfId="4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L71"/>
  <sheetViews>
    <sheetView tabSelected="1" topLeftCell="A6" zoomScale="84" zoomScaleNormal="84" workbookViewId="0">
      <selection activeCell="M12" sqref="M12"/>
    </sheetView>
  </sheetViews>
  <sheetFormatPr defaultRowHeight="12.75"/>
  <cols>
    <col min="1" max="1" width="4.5703125" customWidth="1"/>
    <col min="2" max="2" width="4.85546875" style="18" customWidth="1"/>
    <col min="3" max="3" width="66.140625" customWidth="1"/>
    <col min="4" max="6" width="16.85546875" customWidth="1"/>
    <col min="7" max="8" width="17.7109375" customWidth="1"/>
    <col min="9" max="9" width="13.42578125" customWidth="1"/>
  </cols>
  <sheetData>
    <row r="1" spans="1:10" ht="15.75" hidden="1">
      <c r="A1" s="1"/>
      <c r="B1" s="2"/>
      <c r="C1" s="1"/>
      <c r="D1" s="1"/>
      <c r="E1" s="1"/>
      <c r="F1" s="1"/>
      <c r="H1" s="43"/>
      <c r="I1" s="44"/>
    </row>
    <row r="2" spans="1:10" ht="14.25" hidden="1">
      <c r="A2" s="3"/>
      <c r="B2" s="4"/>
      <c r="C2" s="3"/>
      <c r="D2" s="3"/>
      <c r="E2" s="3"/>
      <c r="F2" s="47"/>
      <c r="G2" s="48"/>
      <c r="H2" s="48"/>
      <c r="I2" s="48"/>
    </row>
    <row r="3" spans="1:10" ht="14.25" hidden="1">
      <c r="A3" s="3"/>
      <c r="B3" s="4"/>
      <c r="C3" s="3"/>
      <c r="D3" s="3"/>
      <c r="E3" s="3"/>
      <c r="F3" s="48"/>
      <c r="G3" s="48"/>
      <c r="H3" s="48"/>
      <c r="I3" s="48"/>
    </row>
    <row r="4" spans="1:10" ht="14.25" hidden="1">
      <c r="A4" s="3"/>
      <c r="B4" s="4"/>
      <c r="C4" s="3"/>
      <c r="D4" s="3"/>
      <c r="E4" s="3"/>
      <c r="F4" s="48"/>
      <c r="G4" s="48"/>
      <c r="H4" s="48"/>
      <c r="I4" s="48"/>
    </row>
    <row r="5" spans="1:10" ht="14.25" hidden="1">
      <c r="A5" s="3"/>
      <c r="B5" s="4"/>
      <c r="C5" s="3"/>
      <c r="D5" s="3"/>
      <c r="E5" s="3"/>
      <c r="F5" s="48"/>
      <c r="G5" s="48"/>
      <c r="H5" s="48"/>
      <c r="I5" s="48"/>
    </row>
    <row r="6" spans="1:10" ht="49.5" customHeight="1">
      <c r="A6" s="3"/>
      <c r="B6" s="4"/>
      <c r="C6" s="3"/>
      <c r="D6" s="3"/>
      <c r="E6" s="3"/>
      <c r="F6" s="33"/>
      <c r="G6" s="33"/>
      <c r="H6" s="49" t="s">
        <v>72</v>
      </c>
      <c r="I6" s="33"/>
    </row>
    <row r="7" spans="1:10" ht="21.75" customHeight="1">
      <c r="A7" s="45" t="s">
        <v>69</v>
      </c>
      <c r="B7" s="45"/>
      <c r="C7" s="45"/>
      <c r="D7" s="45"/>
      <c r="E7" s="45"/>
      <c r="F7" s="45"/>
      <c r="G7" s="45"/>
      <c r="H7" s="45"/>
      <c r="I7" s="45"/>
      <c r="J7" s="6"/>
    </row>
    <row r="8" spans="1:10" ht="15">
      <c r="A8" s="7"/>
      <c r="B8" s="7"/>
      <c r="C8" s="7"/>
      <c r="D8" s="7"/>
      <c r="E8" s="7"/>
      <c r="F8" s="7"/>
      <c r="G8" s="5"/>
      <c r="H8" s="46"/>
      <c r="I8" s="46"/>
    </row>
    <row r="9" spans="1:10" ht="78.75">
      <c r="A9" s="34" t="s">
        <v>0</v>
      </c>
      <c r="B9" s="34" t="s">
        <v>1</v>
      </c>
      <c r="C9" s="34" t="s">
        <v>2</v>
      </c>
      <c r="D9" s="34" t="s">
        <v>70</v>
      </c>
      <c r="E9" s="34" t="s">
        <v>71</v>
      </c>
      <c r="F9" s="35" t="s">
        <v>63</v>
      </c>
      <c r="G9" s="34" t="s">
        <v>3</v>
      </c>
      <c r="H9" s="36" t="s">
        <v>4</v>
      </c>
      <c r="I9" s="35" t="s">
        <v>5</v>
      </c>
    </row>
    <row r="10" spans="1:10" s="8" customFormat="1" ht="15" customHeight="1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</row>
    <row r="11" spans="1:10" s="9" customFormat="1" ht="51" customHeight="1">
      <c r="A11" s="12" t="s">
        <v>6</v>
      </c>
      <c r="B11" s="12"/>
      <c r="C11" s="13" t="s">
        <v>7</v>
      </c>
      <c r="D11" s="20">
        <v>50306.3</v>
      </c>
      <c r="E11" s="20">
        <v>53983.1</v>
      </c>
      <c r="F11" s="20">
        <f>SUM(F12:F19)</f>
        <v>52523.8</v>
      </c>
      <c r="G11" s="38">
        <f>F11/D11*100</f>
        <v>104.40799661275028</v>
      </c>
      <c r="H11" s="38">
        <f>F11/E11*100</f>
        <v>97.29674657439088</v>
      </c>
      <c r="I11" s="38">
        <f>F11/$F$58*100</f>
        <v>19.79257734072123</v>
      </c>
    </row>
    <row r="12" spans="1:10" s="9" customFormat="1" ht="51" customHeight="1">
      <c r="A12" s="10" t="s">
        <v>6</v>
      </c>
      <c r="B12" s="10" t="s">
        <v>18</v>
      </c>
      <c r="C12" s="11" t="s">
        <v>55</v>
      </c>
      <c r="D12" s="30">
        <v>1583.1</v>
      </c>
      <c r="E12" s="19">
        <v>1583.1</v>
      </c>
      <c r="F12" s="19">
        <v>1583.1</v>
      </c>
      <c r="G12" s="38">
        <f t="shared" ref="G12:G58" si="0">F12/D12*100</f>
        <v>100</v>
      </c>
      <c r="H12" s="38">
        <f t="shared" ref="H12:H58" si="1">F12/E12*100</f>
        <v>100</v>
      </c>
      <c r="I12" s="38">
        <f>F12/$F$58*100</f>
        <v>0.59656059135279194</v>
      </c>
    </row>
    <row r="13" spans="1:10" s="9" customFormat="1" ht="47.25">
      <c r="A13" s="10" t="s">
        <v>6</v>
      </c>
      <c r="B13" s="10" t="s">
        <v>8</v>
      </c>
      <c r="C13" s="11" t="s">
        <v>9</v>
      </c>
      <c r="D13" s="31">
        <v>0</v>
      </c>
      <c r="E13" s="19">
        <v>0</v>
      </c>
      <c r="F13" s="19">
        <v>0</v>
      </c>
      <c r="G13" s="38">
        <v>0</v>
      </c>
      <c r="H13" s="38"/>
      <c r="I13" s="38">
        <f t="shared" ref="I13:I58" si="2">F13/$F$58*100</f>
        <v>0</v>
      </c>
    </row>
    <row r="14" spans="1:10" s="9" customFormat="1" ht="47.25">
      <c r="A14" s="10" t="s">
        <v>6</v>
      </c>
      <c r="B14" s="10" t="s">
        <v>10</v>
      </c>
      <c r="C14" s="11" t="s">
        <v>11</v>
      </c>
      <c r="D14" s="30">
        <v>26140</v>
      </c>
      <c r="E14" s="19">
        <v>25980</v>
      </c>
      <c r="F14" s="19">
        <v>25778.2</v>
      </c>
      <c r="G14" s="38">
        <f t="shared" si="0"/>
        <v>98.615914307574599</v>
      </c>
      <c r="H14" s="38">
        <f t="shared" si="1"/>
        <v>99.223248652809858</v>
      </c>
      <c r="I14" s="38">
        <f t="shared" si="2"/>
        <v>9.7140156882133422</v>
      </c>
    </row>
    <row r="15" spans="1:10" s="9" customFormat="1" ht="15.75">
      <c r="A15" s="10" t="s">
        <v>6</v>
      </c>
      <c r="B15" s="10" t="s">
        <v>32</v>
      </c>
      <c r="C15" s="11" t="s">
        <v>62</v>
      </c>
      <c r="D15" s="30">
        <v>35.6</v>
      </c>
      <c r="E15" s="19">
        <v>35.6</v>
      </c>
      <c r="F15" s="19">
        <v>12.5</v>
      </c>
      <c r="G15" s="38">
        <f t="shared" si="0"/>
        <v>35.112359550561791</v>
      </c>
      <c r="H15" s="38">
        <f t="shared" si="1"/>
        <v>35.112359550561791</v>
      </c>
      <c r="I15" s="38">
        <f t="shared" si="2"/>
        <v>4.710383040812267E-3</v>
      </c>
    </row>
    <row r="16" spans="1:10" s="9" customFormat="1" ht="31.5" customHeight="1">
      <c r="A16" s="10" t="s">
        <v>6</v>
      </c>
      <c r="B16" s="10" t="s">
        <v>12</v>
      </c>
      <c r="C16" s="11" t="s">
        <v>13</v>
      </c>
      <c r="D16" s="31">
        <v>6250</v>
      </c>
      <c r="E16" s="19">
        <v>6380.2</v>
      </c>
      <c r="F16" s="19">
        <v>6380.2</v>
      </c>
      <c r="G16" s="38">
        <f t="shared" si="0"/>
        <v>102.08319999999999</v>
      </c>
      <c r="H16" s="38">
        <f t="shared" si="1"/>
        <v>100</v>
      </c>
      <c r="I16" s="38">
        <f t="shared" si="2"/>
        <v>2.4042548701592339</v>
      </c>
    </row>
    <row r="17" spans="1:9" s="9" customFormat="1" ht="31.5" customHeight="1">
      <c r="A17" s="10" t="s">
        <v>6</v>
      </c>
      <c r="B17" s="10" t="s">
        <v>14</v>
      </c>
      <c r="C17" s="11" t="s">
        <v>65</v>
      </c>
      <c r="D17" s="31">
        <v>0</v>
      </c>
      <c r="E17" s="19">
        <v>0</v>
      </c>
      <c r="F17" s="19">
        <v>0</v>
      </c>
      <c r="G17" s="38">
        <v>0</v>
      </c>
      <c r="H17" s="38">
        <v>0</v>
      </c>
      <c r="I17" s="38">
        <f t="shared" si="2"/>
        <v>0</v>
      </c>
    </row>
    <row r="18" spans="1:9" s="9" customFormat="1" ht="31.5" customHeight="1">
      <c r="A18" s="10" t="s">
        <v>6</v>
      </c>
      <c r="B18" s="10" t="s">
        <v>15</v>
      </c>
      <c r="C18" s="11" t="s">
        <v>66</v>
      </c>
      <c r="D18" s="31">
        <v>600</v>
      </c>
      <c r="E18" s="19">
        <v>1146.3</v>
      </c>
      <c r="F18" s="19">
        <v>0</v>
      </c>
      <c r="G18" s="38">
        <f t="shared" si="0"/>
        <v>0</v>
      </c>
      <c r="H18" s="38">
        <f t="shared" si="1"/>
        <v>0</v>
      </c>
      <c r="I18" s="38">
        <f t="shared" si="2"/>
        <v>0</v>
      </c>
    </row>
    <row r="19" spans="1:9" s="9" customFormat="1" ht="18.75" customHeight="1">
      <c r="A19" s="10" t="s">
        <v>6</v>
      </c>
      <c r="B19" s="10" t="s">
        <v>16</v>
      </c>
      <c r="C19" s="11" t="s">
        <v>17</v>
      </c>
      <c r="D19" s="19">
        <v>15697.6</v>
      </c>
      <c r="E19" s="19">
        <v>18857.900000000001</v>
      </c>
      <c r="F19" s="19">
        <v>18769.8</v>
      </c>
      <c r="G19" s="38">
        <f t="shared" si="0"/>
        <v>119.57114463357455</v>
      </c>
      <c r="H19" s="38">
        <f t="shared" si="1"/>
        <v>99.532821788216069</v>
      </c>
      <c r="I19" s="38">
        <f t="shared" si="2"/>
        <v>7.0730358079550468</v>
      </c>
    </row>
    <row r="20" spans="1:9" s="9" customFormat="1" ht="31.5" customHeight="1">
      <c r="A20" s="12" t="s">
        <v>18</v>
      </c>
      <c r="B20" s="12"/>
      <c r="C20" s="13" t="s">
        <v>19</v>
      </c>
      <c r="D20" s="20">
        <v>242.7</v>
      </c>
      <c r="E20" s="20">
        <v>268.2</v>
      </c>
      <c r="F20" s="20">
        <f>F21</f>
        <v>268.2</v>
      </c>
      <c r="G20" s="38">
        <f t="shared" si="0"/>
        <v>110.50679851668728</v>
      </c>
      <c r="H20" s="38">
        <f t="shared" si="1"/>
        <v>100</v>
      </c>
      <c r="I20" s="38">
        <f t="shared" si="2"/>
        <v>0.10106597852366798</v>
      </c>
    </row>
    <row r="21" spans="1:9" s="9" customFormat="1" ht="18.75" customHeight="1">
      <c r="A21" s="10" t="s">
        <v>18</v>
      </c>
      <c r="B21" s="10" t="s">
        <v>8</v>
      </c>
      <c r="C21" s="11" t="s">
        <v>56</v>
      </c>
      <c r="D21" s="19">
        <v>242.7</v>
      </c>
      <c r="E21" s="19">
        <v>268.2</v>
      </c>
      <c r="F21" s="19">
        <v>268.2</v>
      </c>
      <c r="G21" s="38">
        <f t="shared" si="0"/>
        <v>110.50679851668728</v>
      </c>
      <c r="H21" s="38">
        <f t="shared" si="1"/>
        <v>100</v>
      </c>
      <c r="I21" s="38">
        <f t="shared" si="2"/>
        <v>0.10106597852366798</v>
      </c>
    </row>
    <row r="22" spans="1:9" s="9" customFormat="1" ht="31.5">
      <c r="A22" s="12" t="s">
        <v>8</v>
      </c>
      <c r="B22" s="12"/>
      <c r="C22" s="13" t="s">
        <v>20</v>
      </c>
      <c r="D22" s="20">
        <v>37.4</v>
      </c>
      <c r="E22" s="20">
        <v>0</v>
      </c>
      <c r="F22" s="20">
        <v>0</v>
      </c>
      <c r="G22" s="38">
        <f t="shared" si="0"/>
        <v>0</v>
      </c>
      <c r="H22" s="38">
        <v>0</v>
      </c>
      <c r="I22" s="38">
        <f t="shared" si="2"/>
        <v>0</v>
      </c>
    </row>
    <row r="23" spans="1:9" s="9" customFormat="1" ht="31.5">
      <c r="A23" s="10" t="s">
        <v>8</v>
      </c>
      <c r="B23" s="10" t="s">
        <v>21</v>
      </c>
      <c r="C23" s="39" t="s">
        <v>22</v>
      </c>
      <c r="D23" s="19">
        <v>37.4</v>
      </c>
      <c r="E23" s="19">
        <v>0</v>
      </c>
      <c r="F23" s="19">
        <v>0</v>
      </c>
      <c r="G23" s="38">
        <f t="shared" si="0"/>
        <v>0</v>
      </c>
      <c r="H23" s="38">
        <v>0</v>
      </c>
      <c r="I23" s="38">
        <f t="shared" si="2"/>
        <v>0</v>
      </c>
    </row>
    <row r="24" spans="1:9" s="9" customFormat="1" ht="30.75" customHeight="1">
      <c r="A24" s="12" t="s">
        <v>10</v>
      </c>
      <c r="B24" s="12"/>
      <c r="C24" s="13" t="s">
        <v>24</v>
      </c>
      <c r="D24" s="20">
        <v>16085.2</v>
      </c>
      <c r="E24" s="20">
        <v>15604.4</v>
      </c>
      <c r="F24" s="20">
        <f>SUM(F25:F29)</f>
        <v>13622.199999999999</v>
      </c>
      <c r="G24" s="38">
        <f t="shared" si="0"/>
        <v>84.687787531395315</v>
      </c>
      <c r="H24" s="38">
        <f t="shared" si="1"/>
        <v>87.297172592345746</v>
      </c>
      <c r="I24" s="38">
        <f t="shared" si="2"/>
        <v>5.133262388684229</v>
      </c>
    </row>
    <row r="25" spans="1:9" s="9" customFormat="1" ht="30.75" customHeight="1">
      <c r="A25" s="10" t="s">
        <v>10</v>
      </c>
      <c r="B25" s="10" t="s">
        <v>32</v>
      </c>
      <c r="C25" s="11" t="s">
        <v>67</v>
      </c>
      <c r="D25" s="19">
        <v>120.4</v>
      </c>
      <c r="E25" s="19">
        <v>120.4</v>
      </c>
      <c r="F25" s="19">
        <v>65.7</v>
      </c>
      <c r="G25" s="38">
        <f t="shared" si="0"/>
        <v>54.568106312292365</v>
      </c>
      <c r="H25" s="38">
        <f t="shared" si="1"/>
        <v>54.568106312292365</v>
      </c>
      <c r="I25" s="38">
        <f t="shared" si="2"/>
        <v>2.4757773262509278E-2</v>
      </c>
    </row>
    <row r="26" spans="1:9" s="9" customFormat="1" ht="18.75" customHeight="1">
      <c r="A26" s="10" t="s">
        <v>10</v>
      </c>
      <c r="B26" s="10" t="s">
        <v>25</v>
      </c>
      <c r="C26" s="11" t="s">
        <v>26</v>
      </c>
      <c r="D26" s="19">
        <v>11229.8</v>
      </c>
      <c r="E26" s="19">
        <v>11229.8</v>
      </c>
      <c r="F26" s="19">
        <v>10164.799999999999</v>
      </c>
      <c r="G26" s="38">
        <f t="shared" si="0"/>
        <v>90.516304831786854</v>
      </c>
      <c r="H26" s="38">
        <f t="shared" si="1"/>
        <v>90.516304831786854</v>
      </c>
      <c r="I26" s="38">
        <f t="shared" si="2"/>
        <v>3.8304081226598821</v>
      </c>
    </row>
    <row r="27" spans="1:9" s="9" customFormat="1" ht="18.75" customHeight="1">
      <c r="A27" s="10" t="s">
        <v>10</v>
      </c>
      <c r="B27" s="10" t="s">
        <v>21</v>
      </c>
      <c r="C27" s="11" t="s">
        <v>27</v>
      </c>
      <c r="D27" s="19">
        <v>4320</v>
      </c>
      <c r="E27" s="19">
        <v>3861.8</v>
      </c>
      <c r="F27" s="19">
        <v>2999.3</v>
      </c>
      <c r="G27" s="38">
        <f t="shared" si="0"/>
        <v>69.428240740740748</v>
      </c>
      <c r="H27" s="38">
        <f t="shared" si="1"/>
        <v>77.665855300637006</v>
      </c>
      <c r="I27" s="38">
        <f t="shared" si="2"/>
        <v>1.1302281483446586</v>
      </c>
    </row>
    <row r="28" spans="1:9" s="9" customFormat="1" ht="18.75" customHeight="1">
      <c r="A28" s="10" t="s">
        <v>10</v>
      </c>
      <c r="B28" s="10" t="s">
        <v>28</v>
      </c>
      <c r="C28" s="11" t="s">
        <v>29</v>
      </c>
      <c r="D28" s="19"/>
      <c r="E28" s="19"/>
      <c r="F28" s="19"/>
      <c r="G28" s="38">
        <v>0</v>
      </c>
      <c r="H28" s="38">
        <v>0</v>
      </c>
      <c r="I28" s="38">
        <f t="shared" si="2"/>
        <v>0</v>
      </c>
    </row>
    <row r="29" spans="1:9" s="9" customFormat="1" ht="18.75" customHeight="1">
      <c r="A29" s="10" t="s">
        <v>10</v>
      </c>
      <c r="B29" s="10" t="s">
        <v>30</v>
      </c>
      <c r="C29" s="11" t="s">
        <v>31</v>
      </c>
      <c r="D29" s="19">
        <v>415</v>
      </c>
      <c r="E29" s="19">
        <v>392.4</v>
      </c>
      <c r="F29" s="19">
        <v>392.4</v>
      </c>
      <c r="G29" s="38">
        <f t="shared" si="0"/>
        <v>94.554216867469876</v>
      </c>
      <c r="H29" s="38">
        <f t="shared" si="1"/>
        <v>100</v>
      </c>
      <c r="I29" s="38">
        <f t="shared" si="2"/>
        <v>0.14786834441717867</v>
      </c>
    </row>
    <row r="30" spans="1:9" s="9" customFormat="1" ht="31.5" customHeight="1">
      <c r="A30" s="12" t="s">
        <v>32</v>
      </c>
      <c r="B30" s="12"/>
      <c r="C30" s="13" t="s">
        <v>33</v>
      </c>
      <c r="D30" s="20">
        <v>1195.5999999999999</v>
      </c>
      <c r="E30" s="20">
        <v>1226.3</v>
      </c>
      <c r="F30" s="20">
        <f>SUM(F31:F32)</f>
        <v>1222.2</v>
      </c>
      <c r="G30" s="38">
        <f t="shared" si="0"/>
        <v>102.2248243559719</v>
      </c>
      <c r="H30" s="38">
        <f t="shared" si="1"/>
        <v>99.665660931256625</v>
      </c>
      <c r="I30" s="38">
        <f t="shared" si="2"/>
        <v>0.46056241219846022</v>
      </c>
    </row>
    <row r="31" spans="1:9" s="9" customFormat="1" ht="18.75" customHeight="1">
      <c r="A31" s="10" t="s">
        <v>32</v>
      </c>
      <c r="B31" s="10" t="s">
        <v>6</v>
      </c>
      <c r="C31" s="11" t="s">
        <v>34</v>
      </c>
      <c r="D31" s="19">
        <v>755.6</v>
      </c>
      <c r="E31" s="19">
        <v>788.8</v>
      </c>
      <c r="F31" s="19">
        <v>784.7</v>
      </c>
      <c r="G31" s="38">
        <f t="shared" si="0"/>
        <v>103.85124404446798</v>
      </c>
      <c r="H31" s="38">
        <f t="shared" si="1"/>
        <v>99.480223123732259</v>
      </c>
      <c r="I31" s="38">
        <f t="shared" si="2"/>
        <v>0.29569900577003089</v>
      </c>
    </row>
    <row r="32" spans="1:9" s="9" customFormat="1" ht="18.75" customHeight="1">
      <c r="A32" s="10" t="s">
        <v>32</v>
      </c>
      <c r="B32" s="10" t="s">
        <v>18</v>
      </c>
      <c r="C32" s="11" t="s">
        <v>35</v>
      </c>
      <c r="D32" s="19">
        <v>440</v>
      </c>
      <c r="E32" s="19">
        <v>437.5</v>
      </c>
      <c r="F32" s="19">
        <v>437.5</v>
      </c>
      <c r="G32" s="38">
        <f t="shared" si="0"/>
        <v>99.431818181818173</v>
      </c>
      <c r="H32" s="38">
        <f t="shared" si="1"/>
        <v>100</v>
      </c>
      <c r="I32" s="38">
        <f t="shared" si="2"/>
        <v>0.16486340642842934</v>
      </c>
    </row>
    <row r="33" spans="1:9" s="9" customFormat="1" ht="18.75" customHeight="1">
      <c r="A33" s="10" t="s">
        <v>32</v>
      </c>
      <c r="B33" s="10" t="s">
        <v>32</v>
      </c>
      <c r="C33" s="11" t="s">
        <v>36</v>
      </c>
      <c r="D33" s="19">
        <v>0</v>
      </c>
      <c r="E33" s="19">
        <v>0</v>
      </c>
      <c r="F33" s="19">
        <v>0</v>
      </c>
      <c r="G33" s="38">
        <v>0</v>
      </c>
      <c r="H33" s="38">
        <v>0</v>
      </c>
      <c r="I33" s="38">
        <f t="shared" si="2"/>
        <v>0</v>
      </c>
    </row>
    <row r="34" spans="1:9" s="9" customFormat="1" ht="31.5" customHeight="1">
      <c r="A34" s="12" t="s">
        <v>12</v>
      </c>
      <c r="B34" s="12"/>
      <c r="C34" s="13" t="s">
        <v>37</v>
      </c>
      <c r="D34" s="20">
        <v>0</v>
      </c>
      <c r="E34" s="20">
        <v>0</v>
      </c>
      <c r="F34" s="20">
        <v>0</v>
      </c>
      <c r="G34" s="38">
        <v>0</v>
      </c>
      <c r="H34" s="38">
        <v>0</v>
      </c>
      <c r="I34" s="38">
        <f t="shared" si="2"/>
        <v>0</v>
      </c>
    </row>
    <row r="35" spans="1:9" s="9" customFormat="1" ht="18.75" customHeight="1">
      <c r="A35" s="10" t="s">
        <v>12</v>
      </c>
      <c r="B35" s="10" t="s">
        <v>32</v>
      </c>
      <c r="C35" s="14" t="s">
        <v>57</v>
      </c>
      <c r="D35" s="21">
        <v>0</v>
      </c>
      <c r="E35" s="21">
        <v>0</v>
      </c>
      <c r="F35" s="21">
        <v>0</v>
      </c>
      <c r="G35" s="38">
        <v>0</v>
      </c>
      <c r="H35" s="38">
        <v>0</v>
      </c>
      <c r="I35" s="38">
        <f t="shared" si="2"/>
        <v>0</v>
      </c>
    </row>
    <row r="36" spans="1:9" s="9" customFormat="1" ht="31.5" customHeight="1">
      <c r="A36" s="12" t="s">
        <v>14</v>
      </c>
      <c r="B36" s="12"/>
      <c r="C36" s="13" t="s">
        <v>38</v>
      </c>
      <c r="D36" s="20">
        <v>132178.6</v>
      </c>
      <c r="E36" s="20">
        <v>135123.9</v>
      </c>
      <c r="F36" s="20">
        <f>SUM(F37:F41)</f>
        <v>134658</v>
      </c>
      <c r="G36" s="38">
        <f t="shared" si="0"/>
        <v>101.87579532541575</v>
      </c>
      <c r="H36" s="38">
        <f t="shared" si="1"/>
        <v>99.655205333771463</v>
      </c>
      <c r="I36" s="38">
        <f t="shared" si="2"/>
        <v>50.743260760775854</v>
      </c>
    </row>
    <row r="37" spans="1:9" s="9" customFormat="1" ht="18.75" customHeight="1">
      <c r="A37" s="10" t="s">
        <v>14</v>
      </c>
      <c r="B37" s="10" t="s">
        <v>6</v>
      </c>
      <c r="C37" s="11" t="s">
        <v>39</v>
      </c>
      <c r="D37" s="19">
        <v>36793.4</v>
      </c>
      <c r="E37" s="19">
        <v>36782.699999999997</v>
      </c>
      <c r="F37" s="19">
        <v>36782.699999999997</v>
      </c>
      <c r="G37" s="38">
        <f t="shared" si="0"/>
        <v>99.970918697375069</v>
      </c>
      <c r="H37" s="38">
        <f t="shared" si="1"/>
        <v>100</v>
      </c>
      <c r="I37" s="38">
        <f t="shared" si="2"/>
        <v>13.860848502022829</v>
      </c>
    </row>
    <row r="38" spans="1:9" s="9" customFormat="1" ht="18.75" customHeight="1">
      <c r="A38" s="10" t="s">
        <v>14</v>
      </c>
      <c r="B38" s="10" t="s">
        <v>18</v>
      </c>
      <c r="C38" s="11" t="s">
        <v>40</v>
      </c>
      <c r="D38" s="19">
        <v>86935</v>
      </c>
      <c r="E38" s="19">
        <v>90023.5</v>
      </c>
      <c r="F38" s="19">
        <v>89575.8</v>
      </c>
      <c r="G38" s="38">
        <f t="shared" si="0"/>
        <v>103.03767182377639</v>
      </c>
      <c r="H38" s="38">
        <f t="shared" si="1"/>
        <v>99.502685409920744</v>
      </c>
      <c r="I38" s="38">
        <f t="shared" si="2"/>
        <v>33.754906334975317</v>
      </c>
    </row>
    <row r="39" spans="1:9" s="9" customFormat="1" ht="18.75" customHeight="1">
      <c r="A39" s="10" t="s">
        <v>14</v>
      </c>
      <c r="B39" s="10" t="s">
        <v>8</v>
      </c>
      <c r="C39" s="11" t="s">
        <v>68</v>
      </c>
      <c r="D39" s="19">
        <v>7711.5</v>
      </c>
      <c r="E39" s="19">
        <v>8248.4</v>
      </c>
      <c r="F39" s="19">
        <v>8230.2000000000007</v>
      </c>
      <c r="G39" s="38">
        <f t="shared" si="0"/>
        <v>106.72631783699671</v>
      </c>
      <c r="H39" s="38">
        <f t="shared" si="1"/>
        <v>99.779351146889113</v>
      </c>
      <c r="I39" s="38">
        <f t="shared" si="2"/>
        <v>3.1013915601994499</v>
      </c>
    </row>
    <row r="40" spans="1:9" s="9" customFormat="1" ht="18.75" customHeight="1">
      <c r="A40" s="10" t="s">
        <v>14</v>
      </c>
      <c r="B40" s="10" t="s">
        <v>14</v>
      </c>
      <c r="C40" s="11" t="s">
        <v>41</v>
      </c>
      <c r="D40" s="19">
        <v>704.7</v>
      </c>
      <c r="E40" s="19">
        <v>0</v>
      </c>
      <c r="F40" s="19">
        <v>0</v>
      </c>
      <c r="G40" s="38">
        <f t="shared" si="0"/>
        <v>0</v>
      </c>
      <c r="H40" s="38">
        <v>0</v>
      </c>
      <c r="I40" s="38">
        <f t="shared" si="2"/>
        <v>0</v>
      </c>
    </row>
    <row r="41" spans="1:9" s="9" customFormat="1" ht="18.75" customHeight="1">
      <c r="A41" s="10" t="s">
        <v>14</v>
      </c>
      <c r="B41" s="10" t="s">
        <v>21</v>
      </c>
      <c r="C41" s="11" t="s">
        <v>42</v>
      </c>
      <c r="D41" s="19">
        <v>34</v>
      </c>
      <c r="E41" s="19">
        <v>69.3</v>
      </c>
      <c r="F41" s="19">
        <v>69.3</v>
      </c>
      <c r="G41" s="38">
        <f t="shared" si="0"/>
        <v>203.8235294117647</v>
      </c>
      <c r="H41" s="38">
        <f t="shared" si="1"/>
        <v>100</v>
      </c>
      <c r="I41" s="38">
        <f t="shared" si="2"/>
        <v>2.611436357826321E-2</v>
      </c>
    </row>
    <row r="42" spans="1:9" s="9" customFormat="1" ht="31.5" customHeight="1">
      <c r="A42" s="12" t="s">
        <v>25</v>
      </c>
      <c r="B42" s="12"/>
      <c r="C42" s="13" t="s">
        <v>43</v>
      </c>
      <c r="D42" s="20">
        <v>33165.599999999999</v>
      </c>
      <c r="E42" s="20">
        <v>31473.5</v>
      </c>
      <c r="F42" s="20">
        <f>F43</f>
        <v>31473.5</v>
      </c>
      <c r="G42" s="38">
        <f t="shared" si="0"/>
        <v>94.898026871215961</v>
      </c>
      <c r="H42" s="38">
        <f t="shared" si="1"/>
        <v>100</v>
      </c>
      <c r="I42" s="38">
        <f t="shared" si="2"/>
        <v>11.860179250800391</v>
      </c>
    </row>
    <row r="43" spans="1:9" s="9" customFormat="1" ht="18.75" customHeight="1">
      <c r="A43" s="10" t="s">
        <v>25</v>
      </c>
      <c r="B43" s="10" t="s">
        <v>6</v>
      </c>
      <c r="C43" s="11" t="s">
        <v>44</v>
      </c>
      <c r="D43" s="19">
        <v>33165.599999999999</v>
      </c>
      <c r="E43" s="19">
        <v>31473.5</v>
      </c>
      <c r="F43" s="19">
        <v>31473.5</v>
      </c>
      <c r="G43" s="38">
        <f t="shared" si="0"/>
        <v>94.898026871215961</v>
      </c>
      <c r="H43" s="38">
        <f t="shared" si="1"/>
        <v>100</v>
      </c>
      <c r="I43" s="38">
        <f t="shared" si="2"/>
        <v>11.860179250800391</v>
      </c>
    </row>
    <row r="44" spans="1:9" s="9" customFormat="1" ht="18.75" customHeight="1">
      <c r="A44" s="10" t="s">
        <v>25</v>
      </c>
      <c r="B44" s="10" t="s">
        <v>10</v>
      </c>
      <c r="C44" s="11" t="s">
        <v>45</v>
      </c>
      <c r="D44" s="19">
        <v>0</v>
      </c>
      <c r="E44" s="19">
        <v>0</v>
      </c>
      <c r="F44" s="19">
        <v>0</v>
      </c>
      <c r="G44" s="38">
        <v>0</v>
      </c>
      <c r="H44" s="38">
        <v>0</v>
      </c>
      <c r="I44" s="38">
        <f t="shared" si="2"/>
        <v>0</v>
      </c>
    </row>
    <row r="45" spans="1:9" s="9" customFormat="1" ht="31.5" customHeight="1">
      <c r="A45" s="12" t="s">
        <v>28</v>
      </c>
      <c r="B45" s="12"/>
      <c r="C45" s="13" t="s">
        <v>46</v>
      </c>
      <c r="D45" s="20">
        <v>14165.2</v>
      </c>
      <c r="E45" s="20">
        <v>15213.7</v>
      </c>
      <c r="F45" s="20">
        <f>F46+F48</f>
        <v>15086.300000000001</v>
      </c>
      <c r="G45" s="38">
        <f t="shared" si="0"/>
        <v>106.50255555869315</v>
      </c>
      <c r="H45" s="38">
        <f t="shared" si="1"/>
        <v>99.162596869926446</v>
      </c>
      <c r="I45" s="38">
        <f t="shared" si="2"/>
        <v>5.6849801334884882</v>
      </c>
    </row>
    <row r="46" spans="1:9" s="9" customFormat="1" ht="18.75" customHeight="1">
      <c r="A46" s="10" t="s">
        <v>28</v>
      </c>
      <c r="B46" s="10" t="s">
        <v>6</v>
      </c>
      <c r="C46" s="11" t="s">
        <v>47</v>
      </c>
      <c r="D46" s="19">
        <v>2190.3000000000002</v>
      </c>
      <c r="E46" s="19">
        <v>2208.6</v>
      </c>
      <c r="F46" s="19">
        <v>2208.6</v>
      </c>
      <c r="G46" s="38">
        <f t="shared" si="0"/>
        <v>100.83550198602931</v>
      </c>
      <c r="H46" s="38">
        <f t="shared" si="1"/>
        <v>100</v>
      </c>
      <c r="I46" s="38">
        <f t="shared" si="2"/>
        <v>0.83226815871503768</v>
      </c>
    </row>
    <row r="47" spans="1:9" s="9" customFormat="1" ht="18.75" customHeight="1">
      <c r="A47" s="10" t="s">
        <v>28</v>
      </c>
      <c r="B47" s="10" t="s">
        <v>8</v>
      </c>
      <c r="C47" s="11" t="s">
        <v>48</v>
      </c>
      <c r="D47" s="19">
        <v>0</v>
      </c>
      <c r="E47" s="19">
        <v>0</v>
      </c>
      <c r="F47" s="19">
        <v>0</v>
      </c>
      <c r="G47" s="38">
        <v>0</v>
      </c>
      <c r="H47" s="38">
        <v>0</v>
      </c>
      <c r="I47" s="38">
        <f t="shared" si="2"/>
        <v>0</v>
      </c>
    </row>
    <row r="48" spans="1:9" s="9" customFormat="1" ht="18.75" customHeight="1">
      <c r="A48" s="10" t="s">
        <v>28</v>
      </c>
      <c r="B48" s="10" t="s">
        <v>10</v>
      </c>
      <c r="C48" s="11" t="s">
        <v>49</v>
      </c>
      <c r="D48" s="19">
        <v>11944.9</v>
      </c>
      <c r="E48" s="19">
        <v>13005.1</v>
      </c>
      <c r="F48" s="19">
        <v>12877.7</v>
      </c>
      <c r="G48" s="38">
        <f t="shared" si="0"/>
        <v>107.80919053319829</v>
      </c>
      <c r="H48" s="38">
        <f t="shared" si="1"/>
        <v>99.020384310770396</v>
      </c>
      <c r="I48" s="38">
        <f t="shared" si="2"/>
        <v>4.8527119747734506</v>
      </c>
    </row>
    <row r="49" spans="1:142" s="9" customFormat="1" ht="31.5" customHeight="1">
      <c r="A49" s="10" t="s">
        <v>28</v>
      </c>
      <c r="B49" s="10" t="s">
        <v>12</v>
      </c>
      <c r="C49" s="11" t="s">
        <v>50</v>
      </c>
      <c r="D49" s="19">
        <v>30</v>
      </c>
      <c r="E49" s="19">
        <v>0</v>
      </c>
      <c r="F49" s="21">
        <v>0</v>
      </c>
      <c r="G49" s="38">
        <f t="shared" si="0"/>
        <v>0</v>
      </c>
      <c r="H49" s="38">
        <v>0</v>
      </c>
      <c r="I49" s="38">
        <f t="shared" si="2"/>
        <v>0</v>
      </c>
    </row>
    <row r="50" spans="1:142" s="9" customFormat="1" ht="31.5" customHeight="1">
      <c r="A50" s="12" t="s">
        <v>15</v>
      </c>
      <c r="B50" s="12"/>
      <c r="C50" s="13" t="s">
        <v>51</v>
      </c>
      <c r="D50" s="20">
        <v>363.7</v>
      </c>
      <c r="E50" s="20">
        <v>2115.3000000000002</v>
      </c>
      <c r="F50" s="20">
        <f>F51</f>
        <v>2115.3000000000002</v>
      </c>
      <c r="G50" s="38">
        <f t="shared" si="0"/>
        <v>581.60571899917522</v>
      </c>
      <c r="H50" s="38">
        <f t="shared" si="1"/>
        <v>100</v>
      </c>
      <c r="I50" s="38">
        <f t="shared" si="2"/>
        <v>0.79710985969841508</v>
      </c>
    </row>
    <row r="51" spans="1:142" s="9" customFormat="1" ht="18.75" customHeight="1">
      <c r="A51" s="10" t="s">
        <v>15</v>
      </c>
      <c r="B51" s="10" t="s">
        <v>6</v>
      </c>
      <c r="C51" s="11" t="s">
        <v>52</v>
      </c>
      <c r="D51" s="19">
        <v>363.7</v>
      </c>
      <c r="E51" s="19">
        <v>2115.3000000000002</v>
      </c>
      <c r="F51" s="19">
        <v>2115.3000000000002</v>
      </c>
      <c r="G51" s="38">
        <f t="shared" si="0"/>
        <v>581.60571899917522</v>
      </c>
      <c r="H51" s="38">
        <f t="shared" si="1"/>
        <v>100</v>
      </c>
      <c r="I51" s="38">
        <f t="shared" si="2"/>
        <v>0.79710985969841508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</row>
    <row r="52" spans="1:142" s="9" customFormat="1" ht="18.75" customHeight="1">
      <c r="A52" s="10" t="s">
        <v>15</v>
      </c>
      <c r="B52" s="10" t="s">
        <v>32</v>
      </c>
      <c r="C52" s="11" t="s">
        <v>53</v>
      </c>
      <c r="D52" s="19">
        <v>0</v>
      </c>
      <c r="E52" s="19">
        <v>0</v>
      </c>
      <c r="F52" s="19">
        <v>0</v>
      </c>
      <c r="G52" s="38">
        <v>0</v>
      </c>
      <c r="H52" s="38">
        <v>0</v>
      </c>
      <c r="I52" s="38">
        <f t="shared" si="2"/>
        <v>0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</row>
    <row r="53" spans="1:142" s="9" customFormat="1" ht="31.5" customHeight="1">
      <c r="A53" s="12" t="s">
        <v>16</v>
      </c>
      <c r="B53" s="12"/>
      <c r="C53" s="13" t="s">
        <v>58</v>
      </c>
      <c r="D53" s="20">
        <v>202.3</v>
      </c>
      <c r="E53" s="20">
        <v>223.8</v>
      </c>
      <c r="F53" s="20">
        <f>F54</f>
        <v>223.8</v>
      </c>
      <c r="G53" s="38">
        <f t="shared" si="0"/>
        <v>110.62778052397428</v>
      </c>
      <c r="H53" s="38">
        <f t="shared" si="1"/>
        <v>100</v>
      </c>
      <c r="I53" s="38">
        <f t="shared" si="2"/>
        <v>8.4334697962702834E-2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</row>
    <row r="54" spans="1:142" s="9" customFormat="1" ht="31.5">
      <c r="A54" s="10" t="s">
        <v>16</v>
      </c>
      <c r="B54" s="10" t="s">
        <v>6</v>
      </c>
      <c r="C54" s="11" t="s">
        <v>59</v>
      </c>
      <c r="D54" s="19">
        <v>202.3</v>
      </c>
      <c r="E54" s="19">
        <v>223.8</v>
      </c>
      <c r="F54" s="19">
        <v>223.8</v>
      </c>
      <c r="G54" s="38">
        <f t="shared" si="0"/>
        <v>110.62778052397428</v>
      </c>
      <c r="H54" s="38">
        <f t="shared" si="1"/>
        <v>100</v>
      </c>
      <c r="I54" s="38">
        <f t="shared" si="2"/>
        <v>8.4334697962702834E-2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</row>
    <row r="55" spans="1:142" s="9" customFormat="1" ht="34.5" customHeight="1">
      <c r="A55" s="12" t="s">
        <v>23</v>
      </c>
      <c r="B55" s="32"/>
      <c r="C55" s="13" t="s">
        <v>60</v>
      </c>
      <c r="D55" s="20">
        <v>14177.9</v>
      </c>
      <c r="E55" s="20">
        <v>14177.9</v>
      </c>
      <c r="F55" s="20">
        <f>F56</f>
        <v>14177.9</v>
      </c>
      <c r="G55" s="38">
        <f t="shared" si="0"/>
        <v>100</v>
      </c>
      <c r="H55" s="38">
        <f t="shared" si="1"/>
        <v>100</v>
      </c>
      <c r="I55" s="38">
        <f t="shared" si="2"/>
        <v>5.3426671771465788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</row>
    <row r="56" spans="1:142" s="9" customFormat="1" ht="34.5" customHeight="1">
      <c r="A56" s="10" t="s">
        <v>23</v>
      </c>
      <c r="B56" s="10" t="s">
        <v>6</v>
      </c>
      <c r="C56" s="23" t="s">
        <v>61</v>
      </c>
      <c r="D56" s="42">
        <v>14177.9</v>
      </c>
      <c r="E56" s="21">
        <v>14177.9</v>
      </c>
      <c r="F56" s="19">
        <v>14177.9</v>
      </c>
      <c r="G56" s="38">
        <f t="shared" si="0"/>
        <v>100</v>
      </c>
      <c r="H56" s="38">
        <f t="shared" si="1"/>
        <v>100</v>
      </c>
      <c r="I56" s="38">
        <f t="shared" si="2"/>
        <v>5.3426671771465788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</row>
    <row r="57" spans="1:142" s="9" customFormat="1" ht="42" customHeight="1">
      <c r="A57" s="10" t="s">
        <v>23</v>
      </c>
      <c r="B57" s="10" t="s">
        <v>8</v>
      </c>
      <c r="C57" s="23" t="s">
        <v>64</v>
      </c>
      <c r="D57" s="24">
        <v>0</v>
      </c>
      <c r="E57" s="21">
        <v>0</v>
      </c>
      <c r="F57" s="19">
        <v>0</v>
      </c>
      <c r="G57" s="38">
        <v>0</v>
      </c>
      <c r="H57" s="38">
        <v>0</v>
      </c>
      <c r="I57" s="38">
        <f t="shared" si="2"/>
        <v>0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</row>
    <row r="58" spans="1:142" s="9" customFormat="1" ht="22.5" customHeight="1">
      <c r="A58" s="40" t="s">
        <v>54</v>
      </c>
      <c r="B58" s="40"/>
      <c r="C58" s="41"/>
      <c r="D58" s="20">
        <v>262120.5</v>
      </c>
      <c r="E58" s="20">
        <v>269410.09999999998</v>
      </c>
      <c r="F58" s="20">
        <f>F11+F20+F22+F24+F30+F34+F36+F42+F45+F50+F53+F55</f>
        <v>265371.19999999995</v>
      </c>
      <c r="G58" s="38">
        <f t="shared" si="0"/>
        <v>101.2401548142934</v>
      </c>
      <c r="H58" s="38">
        <f t="shared" si="1"/>
        <v>98.500835714770901</v>
      </c>
      <c r="I58" s="38">
        <f t="shared" si="2"/>
        <v>100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</row>
    <row r="59" spans="1:142" s="16" customFormat="1">
      <c r="B59" s="17"/>
      <c r="D59" s="22"/>
      <c r="E59" s="22"/>
      <c r="F59" s="22"/>
      <c r="J59" s="15"/>
    </row>
    <row r="60" spans="1:142" s="16" customFormat="1" ht="15.75">
      <c r="B60" s="17"/>
      <c r="C60" s="25"/>
      <c r="D60" s="26"/>
      <c r="E60" s="26"/>
      <c r="F60" s="26"/>
      <c r="G60" s="25"/>
      <c r="J60" s="15"/>
    </row>
    <row r="61" spans="1:142" s="16" customFormat="1">
      <c r="B61" s="17"/>
      <c r="C61" s="27"/>
      <c r="D61" s="28"/>
      <c r="E61" s="28"/>
      <c r="F61" s="28"/>
      <c r="G61" s="27"/>
    </row>
    <row r="62" spans="1:142" s="16" customFormat="1">
      <c r="B62" s="17"/>
      <c r="C62" s="27"/>
      <c r="D62" s="29"/>
      <c r="E62" s="29"/>
      <c r="F62" s="29"/>
      <c r="G62" s="27"/>
    </row>
    <row r="63" spans="1:142" s="16" customFormat="1">
      <c r="B63" s="17"/>
      <c r="C63" s="27"/>
      <c r="D63" s="27"/>
      <c r="E63" s="27"/>
      <c r="F63" s="27"/>
      <c r="G63" s="27"/>
    </row>
    <row r="64" spans="1:142" s="16" customFormat="1">
      <c r="B64" s="17"/>
    </row>
    <row r="65" spans="2:10" s="16" customFormat="1">
      <c r="B65" s="17"/>
    </row>
    <row r="66" spans="2:10" s="16" customFormat="1">
      <c r="B66" s="17"/>
    </row>
    <row r="67" spans="2:10" s="16" customFormat="1">
      <c r="B67" s="17"/>
    </row>
    <row r="68" spans="2:10" s="16" customFormat="1">
      <c r="B68" s="17"/>
    </row>
    <row r="69" spans="2:10" s="16" customFormat="1">
      <c r="B69" s="17"/>
    </row>
    <row r="70" spans="2:10">
      <c r="J70" s="16"/>
    </row>
    <row r="71" spans="2:10">
      <c r="J71" s="16"/>
    </row>
  </sheetData>
  <mergeCells count="4">
    <mergeCell ref="H1:I1"/>
    <mergeCell ref="A7:I7"/>
    <mergeCell ref="H8:I8"/>
    <mergeCell ref="F2:I5"/>
  </mergeCells>
  <pageMargins left="0.78740157480314965" right="0.39370078740157483" top="0.78740157480314965" bottom="0.59055118110236227" header="0.9055118110236221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прил4</vt:lpstr>
      <vt:lpstr>прил4!Заголовки_для_печати</vt:lpstr>
      <vt:lpstr>прил4!Область_печати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Лантух А.А.</dc:creator>
  <cp:lastModifiedBy>2</cp:lastModifiedBy>
  <cp:lastPrinted>2021-04-30T11:54:11Z</cp:lastPrinted>
  <dcterms:created xsi:type="dcterms:W3CDTF">2013-04-24T09:24:38Z</dcterms:created>
  <dcterms:modified xsi:type="dcterms:W3CDTF">2021-04-30T11:54:59Z</dcterms:modified>
</cp:coreProperties>
</file>