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270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бюджета'!$C$5:$L$45</definedName>
    <definedName name="_xlnm.Print_Titles" localSheetId="0">'без учета счетов бюджета'!$4:$5</definedName>
    <definedName name="_xlnm.Print_Area" localSheetId="0">'без учета счетов бюджета'!$A$1:$K$45</definedName>
  </definedNames>
  <calcPr fullCalcOnLoad="1"/>
</workbook>
</file>

<file path=xl/sharedStrings.xml><?xml version="1.0" encoding="utf-8"?>
<sst xmlns="http://schemas.openxmlformats.org/spreadsheetml/2006/main" count="132" uniqueCount="69">
  <si>
    <t>Наименование показателя</t>
  </si>
  <si>
    <t xml:space="preserve">    Общегосударственные вопросы</t>
  </si>
  <si>
    <t>ВСЕГО РАСХОДОВ:</t>
  </si>
  <si>
    <t>РЗ</t>
  </si>
  <si>
    <t>Пр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</si>
  <si>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</si>
  <si>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</si>
  <si>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</si>
  <si>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</si>
  <si>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</si>
  <si>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</si>
  <si>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</si>
  <si>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</si>
  <si>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</si>
  <si>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</si>
  <si>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</si>
  <si>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</si>
  <si>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</si>
  <si>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</si>
  <si>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</si>
  <si>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</si>
  <si>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</si>
  <si>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</si>
  <si>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</si>
  <si>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</si>
  <si>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</si>
  <si>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</si>
  <si>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</si>
  <si>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</si>
  <si>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</si>
  <si>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</si>
  <si>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</si>
  <si>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Дорожное хозяйство (дорожные фонды)</t>
  </si>
  <si>
    <t>Жилищно-коммунальное хозяйство</t>
  </si>
  <si>
    <t>Жилищное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</si>
  <si>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</si>
  <si>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</si>
  <si>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</si>
  <si>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</si>
  <si>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</si>
  <si>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</si>
  <si>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</si>
  <si>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</si>
  <si>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</si>
  <si>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</si>
  <si>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</si>
  <si>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</si>
  <si>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</si>
  <si>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</si>
  <si>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</si>
  <si>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Проект бюджета</t>
  </si>
  <si>
    <t>Дополнительное образование детей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</si>
  <si>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</si>
  <si>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</si>
  <si>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Защита населения и территории от чрезвычайных ситуаций природного и техногенного характера, гражданская оборона</t>
  </si>
  <si>
    <t>2021 год</t>
  </si>
  <si>
    <t>2022 год</t>
  </si>
  <si>
    <t>Транспорт</t>
  </si>
  <si>
    <t>Коммунальное хозяйство</t>
  </si>
  <si>
    <t>( тыс.рублей)</t>
  </si>
  <si>
    <t>Расходы бюджета Шимского муниципального района на 2021-2023 годы по разделам и подразделам классификации расходов бюджетов в сравнении с 2019 годом и ожидаемым исполнением за 2020 год</t>
  </si>
  <si>
    <t>исполнение за 2019 год</t>
  </si>
  <si>
    <t>ожидаемое исполнение за 2020 год</t>
  </si>
  <si>
    <t>в % к ожидаемому исполнению 2020 года</t>
  </si>
  <si>
    <t>в % к 2021 году</t>
  </si>
  <si>
    <t>2023 год</t>
  </si>
  <si>
    <t>в % к 2022 году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</si>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</sst>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</numFmts>
  <fonts count="54">
    <font>
      <sz val="10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000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4" fontId="32" fillId="21" borderId="1">
      <alignment horizontal="right" vertical="top" shrinkToFit="1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5" fillId="29" borderId="3" applyNumberFormat="0" applyAlignment="0" applyProtection="0"/>
    <xf numFmtId="0" fontId="36" fillId="2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3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26">
    <xf numFmtId="0" fontId="0" fillId="2" borderId="0" xfId="0" applyFont="1" applyFill="1" applyAlignment="1">
      <alignment/>
    </xf>
    <xf numFmtId="0" fontId="50" fillId="2" borderId="0" xfId="0" applyFont="1" applyFill="1" applyAlignment="1">
      <alignment/>
    </xf>
    <xf numFmtId="0" fontId="2" fillId="2" borderId="0" xfId="0" applyFont="1" applyFill="1" applyAlignment="1">
      <alignment/>
    </xf>
    <xf numFmtId="49" fontId="50" fillId="2" borderId="11" xfId="0" applyNumberFormat="1" applyFont="1" applyFill="1" applyBorder="1" applyAlignment="1">
      <alignment horizontal="center"/>
    </xf>
    <xf numFmtId="49" fontId="51" fillId="2" borderId="11" xfId="0" applyNumberFormat="1" applyFont="1" applyFill="1" applyBorder="1" applyAlignment="1">
      <alignment horizontal="center"/>
    </xf>
    <xf numFmtId="0" fontId="51" fillId="2" borderId="11" xfId="0" applyFont="1" applyFill="1" applyBorder="1" applyAlignment="1">
      <alignment horizontal="left" wrapText="1"/>
    </xf>
    <xf numFmtId="0" fontId="50" fillId="2" borderId="11" xfId="0" applyFont="1" applyFill="1" applyBorder="1" applyAlignment="1">
      <alignment horizontal="left" wrapText="1"/>
    </xf>
    <xf numFmtId="0" fontId="51" fillId="2" borderId="0" xfId="0" applyFont="1" applyFill="1" applyAlignment="1">
      <alignment/>
    </xf>
    <xf numFmtId="0" fontId="50" fillId="2" borderId="12" xfId="0" applyFont="1" applyFill="1" applyBorder="1" applyAlignment="1">
      <alignment/>
    </xf>
    <xf numFmtId="164" fontId="4" fillId="0" borderId="0" xfId="0" applyNumberFormat="1" applyFont="1" applyFill="1" applyAlignment="1">
      <alignment horizontal="right"/>
    </xf>
    <xf numFmtId="165" fontId="51" fillId="0" borderId="11" xfId="0" applyNumberFormat="1" applyFont="1" applyFill="1" applyBorder="1" applyAlignment="1">
      <alignment horizontal="right"/>
    </xf>
    <xf numFmtId="165" fontId="50" fillId="0" borderId="11" xfId="0" applyNumberFormat="1" applyFont="1" applyFill="1" applyBorder="1" applyAlignment="1">
      <alignment horizontal="right"/>
    </xf>
    <xf numFmtId="0" fontId="50" fillId="2" borderId="0" xfId="0" applyFont="1" applyFill="1" applyAlignment="1">
      <alignment horizontal="left" wrapText="1"/>
    </xf>
    <xf numFmtId="0" fontId="52" fillId="35" borderId="0" xfId="0" applyFont="1" applyFill="1" applyAlignment="1">
      <alignment horizontal="right" wrapText="1"/>
    </xf>
    <xf numFmtId="165" fontId="3" fillId="0" borderId="11" xfId="0" applyNumberFormat="1" applyFont="1" applyFill="1" applyBorder="1" applyAlignment="1">
      <alignment horizontal="right"/>
    </xf>
    <xf numFmtId="0" fontId="53" fillId="2" borderId="11" xfId="0" applyFont="1" applyFill="1" applyBorder="1" applyAlignment="1">
      <alignment horizontal="center" vertical="center" wrapText="1"/>
    </xf>
    <xf numFmtId="165" fontId="51" fillId="0" borderId="11" xfId="0" applyNumberFormat="1" applyFont="1" applyFill="1" applyBorder="1" applyAlignment="1">
      <alignment horizontal="right" shrinkToFit="1"/>
    </xf>
    <xf numFmtId="0" fontId="3" fillId="0" borderId="0" xfId="0" applyNumberFormat="1" applyFont="1" applyFill="1" applyAlignment="1">
      <alignment horizontal="center" wrapText="1"/>
    </xf>
    <xf numFmtId="0" fontId="50" fillId="2" borderId="0" xfId="0" applyFont="1" applyFill="1" applyAlignment="1">
      <alignment horizontal="left" wrapText="1"/>
    </xf>
    <xf numFmtId="0" fontId="51" fillId="2" borderId="13" xfId="0" applyFont="1" applyFill="1" applyBorder="1" applyAlignment="1">
      <alignment horizontal="center" vertical="center" wrapText="1"/>
    </xf>
    <xf numFmtId="0" fontId="51" fillId="2" borderId="1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2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SheetLayoutView="100" zoomScalePageLayoutView="0" workbookViewId="0" topLeftCell="A34">
      <selection activeCell="E40" sqref="E40"/>
    </sheetView>
  </sheetViews>
  <sheetFormatPr defaultColWidth="9.00390625" defaultRowHeight="12.75" outlineLevelRow="1"/>
  <cols>
    <col min="1" max="2" width="7.75390625" style="2" customWidth="1"/>
    <col min="3" max="3" width="54.75390625" style="2" customWidth="1"/>
    <col min="4" max="4" width="15.625" style="2" customWidth="1"/>
    <col min="5" max="5" width="16.875" style="2" customWidth="1"/>
    <col min="6" max="6" width="16.125" style="2" customWidth="1"/>
    <col min="7" max="7" width="15.25390625" style="2" customWidth="1"/>
    <col min="8" max="8" width="14.75390625" style="2" customWidth="1"/>
    <col min="9" max="9" width="12.375" style="2" customWidth="1"/>
    <col min="10" max="10" width="15.25390625" style="2" customWidth="1"/>
    <col min="11" max="11" width="12.25390625" style="2" customWidth="1"/>
    <col min="12" max="12" width="12.625" style="2" bestFit="1" customWidth="1"/>
    <col min="13" max="16384" width="9.125" style="2" customWidth="1"/>
  </cols>
  <sheetData>
    <row r="1" spans="1:7" ht="9.75" customHeight="1">
      <c r="A1" s="7"/>
      <c r="B1" s="7"/>
      <c r="C1" s="7"/>
      <c r="D1" s="7"/>
      <c r="E1" s="7"/>
      <c r="F1" s="7"/>
      <c r="G1" s="7"/>
    </row>
    <row r="2" spans="3:11" ht="56.25" customHeight="1">
      <c r="C2" s="17" t="s">
        <v>60</v>
      </c>
      <c r="D2" s="17"/>
      <c r="E2" s="17"/>
      <c r="F2" s="17"/>
      <c r="G2" s="17"/>
      <c r="H2" s="17"/>
      <c r="I2" s="17"/>
      <c r="J2" s="17"/>
      <c r="K2" s="17"/>
    </row>
    <row r="3" spans="1:11" ht="18.75">
      <c r="A3" s="8"/>
      <c r="B3" s="8"/>
      <c r="C3" s="8"/>
      <c r="E3" s="9"/>
      <c r="F3" s="9"/>
      <c r="G3" s="9"/>
      <c r="K3" s="9" t="s">
        <v>59</v>
      </c>
    </row>
    <row r="4" spans="1:11" ht="18.75" customHeight="1">
      <c r="A4" s="19" t="s">
        <v>3</v>
      </c>
      <c r="B4" s="19" t="s">
        <v>4</v>
      </c>
      <c r="C4" s="19" t="s">
        <v>0</v>
      </c>
      <c r="D4" s="21" t="s">
        <v>61</v>
      </c>
      <c r="E4" s="21" t="s">
        <v>62</v>
      </c>
      <c r="F4" s="23" t="s">
        <v>50</v>
      </c>
      <c r="G4" s="23"/>
      <c r="H4" s="23"/>
      <c r="I4" s="23"/>
      <c r="J4" s="23"/>
      <c r="K4" s="23"/>
    </row>
    <row r="5" spans="1:11" ht="60.75" customHeight="1">
      <c r="A5" s="20"/>
      <c r="B5" s="20"/>
      <c r="C5" s="20"/>
      <c r="D5" s="22"/>
      <c r="E5" s="22"/>
      <c r="F5" s="15" t="s">
        <v>55</v>
      </c>
      <c r="G5" s="15" t="s">
        <v>63</v>
      </c>
      <c r="H5" s="15" t="s">
        <v>56</v>
      </c>
      <c r="I5" s="15" t="s">
        <v>64</v>
      </c>
      <c r="J5" s="15" t="s">
        <v>65</v>
      </c>
      <c r="K5" s="15" t="s">
        <v>66</v>
      </c>
    </row>
    <row r="6" spans="1:13" ht="18.75">
      <c r="A6" s="4" t="s">
        <v>5</v>
      </c>
      <c r="B6" s="4" t="s">
        <v>19</v>
      </c>
      <c r="C6" s="5" t="s">
        <v>1</v>
      </c>
      <c r="D6" s="10">
        <f>SUM(D7:D12)</f>
        <v>47630.2</v>
      </c>
      <c r="E6" s="10">
        <f>SUM(E7:E12)</f>
        <v>53137.59999999999</v>
      </c>
      <c r="F6" s="10">
        <f>SUM(F7:F12)</f>
        <v>51099.9</v>
      </c>
      <c r="G6" s="10">
        <f>F6/E6*100</f>
        <v>96.16523892686159</v>
      </c>
      <c r="H6" s="10">
        <f>SUM(H7:H12)</f>
        <v>54287.799999999996</v>
      </c>
      <c r="I6" s="10">
        <f>H6/F6*100</f>
        <v>106.23856406764006</v>
      </c>
      <c r="J6" s="10">
        <f>SUM(J7:J12)</f>
        <v>58613</v>
      </c>
      <c r="K6" s="10">
        <f>J6/H6*100</f>
        <v>107.96716757724572</v>
      </c>
      <c r="L6" s="13"/>
      <c r="M6" s="13"/>
    </row>
    <row r="7" spans="1:13" ht="56.25" outlineLevel="1">
      <c r="A7" s="3" t="s">
        <v>5</v>
      </c>
      <c r="B7" s="3" t="s">
        <v>6</v>
      </c>
      <c r="C7" s="6" t="s">
        <v>20</v>
      </c>
      <c r="D7" s="11">
        <v>1469.5</v>
      </c>
      <c r="E7" s="11">
        <v>1583.1</v>
      </c>
      <c r="F7" s="11">
        <v>1583.1</v>
      </c>
      <c r="G7" s="11">
        <f>F7/E7*100</f>
        <v>100</v>
      </c>
      <c r="H7" s="11">
        <v>1583.1</v>
      </c>
      <c r="I7" s="11">
        <f>H7/F7*100</f>
        <v>100</v>
      </c>
      <c r="J7" s="11">
        <v>1583.1</v>
      </c>
      <c r="K7" s="11">
        <f>J7/H7*100</f>
        <v>100</v>
      </c>
      <c r="L7" s="13"/>
      <c r="M7" s="13"/>
    </row>
    <row r="8" spans="1:13" ht="72.75" customHeight="1" outlineLevel="1">
      <c r="A8" s="3" t="s">
        <v>5</v>
      </c>
      <c r="B8" s="3" t="s">
        <v>8</v>
      </c>
      <c r="C8" s="6" t="s">
        <v>21</v>
      </c>
      <c r="D8" s="11">
        <v>25573</v>
      </c>
      <c r="E8" s="11">
        <v>26499.6</v>
      </c>
      <c r="F8" s="11">
        <v>26085.8</v>
      </c>
      <c r="G8" s="11">
        <f aca="true" t="shared" si="0" ref="G8:G40">F8/E8*100</f>
        <v>98.43846699572823</v>
      </c>
      <c r="H8" s="11">
        <v>26085.8</v>
      </c>
      <c r="I8" s="11">
        <f aca="true" t="shared" si="1" ref="I8:I40">H8/F8*100</f>
        <v>100</v>
      </c>
      <c r="J8" s="11">
        <v>26085.8</v>
      </c>
      <c r="K8" s="11">
        <f aca="true" t="shared" si="2" ref="K8:K40">J8/H8*100</f>
        <v>100</v>
      </c>
      <c r="L8" s="13"/>
      <c r="M8" s="13"/>
    </row>
    <row r="9" spans="1:13" ht="18.75" outlineLevel="1">
      <c r="A9" s="3" t="s">
        <v>5</v>
      </c>
      <c r="B9" s="3" t="s">
        <v>9</v>
      </c>
      <c r="C9" s="6" t="s">
        <v>22</v>
      </c>
      <c r="D9" s="11">
        <v>11.3</v>
      </c>
      <c r="E9" s="11">
        <v>35.6</v>
      </c>
      <c r="F9" s="11">
        <v>35.4</v>
      </c>
      <c r="G9" s="11">
        <f t="shared" si="0"/>
        <v>99.438202247191</v>
      </c>
      <c r="H9" s="11">
        <v>217.1</v>
      </c>
      <c r="I9" s="11">
        <f t="shared" si="1"/>
        <v>613.2768361581922</v>
      </c>
      <c r="J9" s="11">
        <v>14.2</v>
      </c>
      <c r="K9" s="11">
        <f t="shared" si="2"/>
        <v>6.540764624596959</v>
      </c>
      <c r="L9" s="13"/>
      <c r="M9" s="13"/>
    </row>
    <row r="10" spans="1:13" ht="76.5" customHeight="1" outlineLevel="1">
      <c r="A10" s="3" t="s">
        <v>5</v>
      </c>
      <c r="B10" s="3" t="s">
        <v>10</v>
      </c>
      <c r="C10" s="6" t="s">
        <v>23</v>
      </c>
      <c r="D10" s="11">
        <v>6135.4</v>
      </c>
      <c r="E10" s="11">
        <v>6259.1</v>
      </c>
      <c r="F10" s="11">
        <v>6263.8</v>
      </c>
      <c r="G10" s="11">
        <f t="shared" si="0"/>
        <v>100.07509066798741</v>
      </c>
      <c r="H10" s="11">
        <v>6263.8</v>
      </c>
      <c r="I10" s="11">
        <f t="shared" si="1"/>
        <v>100</v>
      </c>
      <c r="J10" s="11">
        <v>6263.8</v>
      </c>
      <c r="K10" s="11">
        <f t="shared" si="2"/>
        <v>100</v>
      </c>
      <c r="L10" s="13"/>
      <c r="M10" s="13"/>
    </row>
    <row r="11" spans="1:13" ht="18.75" outlineLevel="1">
      <c r="A11" s="3" t="s">
        <v>5</v>
      </c>
      <c r="B11" s="3" t="s">
        <v>15</v>
      </c>
      <c r="C11" s="6" t="s">
        <v>24</v>
      </c>
      <c r="D11" s="11">
        <v>0</v>
      </c>
      <c r="E11" s="11">
        <v>0</v>
      </c>
      <c r="F11" s="11">
        <v>1838.4</v>
      </c>
      <c r="G11" s="11"/>
      <c r="H11" s="11">
        <v>0</v>
      </c>
      <c r="I11" s="11">
        <f t="shared" si="1"/>
        <v>0</v>
      </c>
      <c r="J11" s="11">
        <v>0</v>
      </c>
      <c r="K11" s="11">
        <v>0</v>
      </c>
      <c r="L11" s="13"/>
      <c r="M11" s="13"/>
    </row>
    <row r="12" spans="1:13" ht="18.75" outlineLevel="1">
      <c r="A12" s="3" t="s">
        <v>5</v>
      </c>
      <c r="B12" s="3" t="s">
        <v>17</v>
      </c>
      <c r="C12" s="6" t="s">
        <v>25</v>
      </c>
      <c r="D12" s="11">
        <v>14441</v>
      </c>
      <c r="E12" s="11">
        <v>18760.2</v>
      </c>
      <c r="F12" s="11">
        <v>15293.4</v>
      </c>
      <c r="G12" s="11">
        <f t="shared" si="0"/>
        <v>81.52045287363674</v>
      </c>
      <c r="H12" s="11">
        <v>20138</v>
      </c>
      <c r="I12" s="11">
        <f t="shared" si="1"/>
        <v>131.677717185191</v>
      </c>
      <c r="J12" s="11">
        <v>24666.1</v>
      </c>
      <c r="K12" s="11">
        <f t="shared" si="2"/>
        <v>122.4853510775648</v>
      </c>
      <c r="L12" s="13"/>
      <c r="M12" s="13"/>
    </row>
    <row r="13" spans="1:13" ht="18.75">
      <c r="A13" s="4" t="s">
        <v>6</v>
      </c>
      <c r="B13" s="4" t="s">
        <v>19</v>
      </c>
      <c r="C13" s="5" t="s">
        <v>26</v>
      </c>
      <c r="D13" s="10">
        <f>D14</f>
        <v>238.6</v>
      </c>
      <c r="E13" s="10">
        <f>E14</f>
        <v>268.2</v>
      </c>
      <c r="F13" s="10">
        <f>F14</f>
        <v>293.4</v>
      </c>
      <c r="G13" s="10">
        <f t="shared" si="0"/>
        <v>109.39597315436241</v>
      </c>
      <c r="H13" s="10">
        <f>H14</f>
        <v>296.4</v>
      </c>
      <c r="I13" s="10">
        <f t="shared" si="1"/>
        <v>101.02249488752557</v>
      </c>
      <c r="J13" s="10">
        <f>J14</f>
        <v>307.8</v>
      </c>
      <c r="K13" s="10">
        <f t="shared" si="2"/>
        <v>103.84615384615385</v>
      </c>
      <c r="L13" s="13"/>
      <c r="M13" s="13"/>
    </row>
    <row r="14" spans="1:13" ht="37.5" outlineLevel="1">
      <c r="A14" s="3" t="s">
        <v>6</v>
      </c>
      <c r="B14" s="3" t="s">
        <v>7</v>
      </c>
      <c r="C14" s="6" t="s">
        <v>27</v>
      </c>
      <c r="D14" s="11">
        <v>238.6</v>
      </c>
      <c r="E14" s="11">
        <v>268.2</v>
      </c>
      <c r="F14" s="11">
        <v>293.4</v>
      </c>
      <c r="G14" s="11">
        <f t="shared" si="0"/>
        <v>109.39597315436241</v>
      </c>
      <c r="H14" s="11">
        <v>296.4</v>
      </c>
      <c r="I14" s="11">
        <f t="shared" si="1"/>
        <v>101.02249488752557</v>
      </c>
      <c r="J14" s="11">
        <v>307.8</v>
      </c>
      <c r="K14" s="11">
        <f t="shared" si="2"/>
        <v>103.84615384615385</v>
      </c>
      <c r="L14" s="13"/>
      <c r="M14" s="13"/>
    </row>
    <row r="15" spans="1:13" ht="44.25" customHeight="1">
      <c r="A15" s="4" t="s">
        <v>7</v>
      </c>
      <c r="B15" s="4" t="s">
        <v>19</v>
      </c>
      <c r="C15" s="5" t="s">
        <v>28</v>
      </c>
      <c r="D15" s="10">
        <f>SUM(D16:D16)</f>
        <v>1183.1</v>
      </c>
      <c r="E15" s="10">
        <f>SUM(E16:E16)</f>
        <v>0</v>
      </c>
      <c r="F15" s="10">
        <f>SUM(F16:F16)</f>
        <v>37.4</v>
      </c>
      <c r="G15" s="10">
        <v>0</v>
      </c>
      <c r="H15" s="10">
        <f>SUM(H16:H16)</f>
        <v>37.4</v>
      </c>
      <c r="I15" s="10">
        <f t="shared" si="1"/>
        <v>100</v>
      </c>
      <c r="J15" s="10">
        <f>SUM(J16:J16)</f>
        <v>37.4</v>
      </c>
      <c r="K15" s="10">
        <f t="shared" si="2"/>
        <v>100</v>
      </c>
      <c r="L15" s="13"/>
      <c r="M15" s="13"/>
    </row>
    <row r="16" spans="1:13" ht="55.5" customHeight="1" outlineLevel="1">
      <c r="A16" s="3" t="s">
        <v>7</v>
      </c>
      <c r="B16" s="3" t="s">
        <v>13</v>
      </c>
      <c r="C16" s="6" t="s">
        <v>54</v>
      </c>
      <c r="D16" s="11">
        <v>1183.1</v>
      </c>
      <c r="E16" s="11">
        <v>0</v>
      </c>
      <c r="F16" s="11">
        <v>37.4</v>
      </c>
      <c r="G16" s="11">
        <v>0</v>
      </c>
      <c r="H16" s="11">
        <v>37.4</v>
      </c>
      <c r="I16" s="11">
        <f t="shared" si="1"/>
        <v>100</v>
      </c>
      <c r="J16" s="11">
        <v>37.4</v>
      </c>
      <c r="K16" s="11">
        <f t="shared" si="2"/>
        <v>100</v>
      </c>
      <c r="L16" s="13"/>
      <c r="M16" s="13"/>
    </row>
    <row r="17" spans="1:13" ht="18.75">
      <c r="A17" s="4" t="s">
        <v>8</v>
      </c>
      <c r="B17" s="4" t="s">
        <v>19</v>
      </c>
      <c r="C17" s="5" t="s">
        <v>29</v>
      </c>
      <c r="D17" s="10">
        <f>SUM(D18:D21)</f>
        <v>4940.299999999999</v>
      </c>
      <c r="E17" s="10">
        <f>SUM(E18:E21)</f>
        <v>14861.5</v>
      </c>
      <c r="F17" s="10">
        <f>SUM(F18:F21)</f>
        <v>18954.100000000002</v>
      </c>
      <c r="G17" s="10">
        <f t="shared" si="0"/>
        <v>127.53827002657876</v>
      </c>
      <c r="H17" s="10">
        <f>SUM(H18:H21)</f>
        <v>17069.2</v>
      </c>
      <c r="I17" s="10">
        <f t="shared" si="1"/>
        <v>90.05544974438247</v>
      </c>
      <c r="J17" s="10">
        <f>SUM(J18:J21)</f>
        <v>17112.3</v>
      </c>
      <c r="K17" s="10">
        <f t="shared" si="2"/>
        <v>100.25250158179644</v>
      </c>
      <c r="L17" s="13"/>
      <c r="M17" s="13"/>
    </row>
    <row r="18" spans="1:13" ht="25.5" customHeight="1" outlineLevel="1">
      <c r="A18" s="3" t="s">
        <v>8</v>
      </c>
      <c r="B18" s="3" t="s">
        <v>9</v>
      </c>
      <c r="C18" s="6" t="s">
        <v>30</v>
      </c>
      <c r="D18" s="11">
        <v>120.4</v>
      </c>
      <c r="E18" s="11">
        <v>120.4</v>
      </c>
      <c r="F18" s="11">
        <v>65.1</v>
      </c>
      <c r="G18" s="11">
        <f t="shared" si="0"/>
        <v>54.06976744186046</v>
      </c>
      <c r="H18" s="11">
        <v>65.1</v>
      </c>
      <c r="I18" s="11">
        <f t="shared" si="1"/>
        <v>100</v>
      </c>
      <c r="J18" s="11">
        <v>65.1</v>
      </c>
      <c r="K18" s="11">
        <f t="shared" si="2"/>
        <v>100</v>
      </c>
      <c r="L18" s="13"/>
      <c r="M18" s="13"/>
    </row>
    <row r="19" spans="1:13" ht="25.5" customHeight="1" outlineLevel="1">
      <c r="A19" s="3" t="s">
        <v>8</v>
      </c>
      <c r="B19" s="3" t="s">
        <v>12</v>
      </c>
      <c r="C19" s="6" t="s">
        <v>57</v>
      </c>
      <c r="D19" s="11">
        <v>0</v>
      </c>
      <c r="E19" s="11">
        <v>9729.8</v>
      </c>
      <c r="F19" s="11">
        <v>12270.2</v>
      </c>
      <c r="G19" s="11">
        <v>0</v>
      </c>
      <c r="H19" s="11">
        <v>12270.2</v>
      </c>
      <c r="I19" s="11">
        <f t="shared" si="1"/>
        <v>100</v>
      </c>
      <c r="J19" s="11">
        <v>12270.2</v>
      </c>
      <c r="K19" s="11">
        <f t="shared" si="2"/>
        <v>100</v>
      </c>
      <c r="L19" s="13"/>
      <c r="M19" s="13"/>
    </row>
    <row r="20" spans="1:13" ht="24.75" customHeight="1" outlineLevel="1">
      <c r="A20" s="3" t="s">
        <v>8</v>
      </c>
      <c r="B20" s="3" t="s">
        <v>13</v>
      </c>
      <c r="C20" s="6" t="s">
        <v>32</v>
      </c>
      <c r="D20" s="11">
        <v>4410</v>
      </c>
      <c r="E20" s="11">
        <v>4711.3</v>
      </c>
      <c r="F20" s="11">
        <v>5060.5</v>
      </c>
      <c r="G20" s="11">
        <f t="shared" si="0"/>
        <v>107.41196697302232</v>
      </c>
      <c r="H20" s="11">
        <v>4216.6</v>
      </c>
      <c r="I20" s="11">
        <f t="shared" si="1"/>
        <v>83.32378223495702</v>
      </c>
      <c r="J20" s="11">
        <v>4259.7</v>
      </c>
      <c r="K20" s="11">
        <f t="shared" si="2"/>
        <v>101.02215054783474</v>
      </c>
      <c r="L20" s="13"/>
      <c r="M20" s="13"/>
    </row>
    <row r="21" spans="1:13" ht="37.5" outlineLevel="1">
      <c r="A21" s="3" t="s">
        <v>8</v>
      </c>
      <c r="B21" s="3" t="s">
        <v>16</v>
      </c>
      <c r="C21" s="6" t="s">
        <v>31</v>
      </c>
      <c r="D21" s="11">
        <v>409.9</v>
      </c>
      <c r="E21" s="11">
        <v>300</v>
      </c>
      <c r="F21" s="11">
        <v>1558.3</v>
      </c>
      <c r="G21" s="11">
        <f t="shared" si="0"/>
        <v>519.4333333333333</v>
      </c>
      <c r="H21" s="11">
        <v>517.3</v>
      </c>
      <c r="I21" s="11">
        <f t="shared" si="1"/>
        <v>33.19643200924084</v>
      </c>
      <c r="J21" s="11">
        <v>517.3</v>
      </c>
      <c r="K21" s="11">
        <f t="shared" si="2"/>
        <v>100</v>
      </c>
      <c r="L21" s="13"/>
      <c r="M21" s="13"/>
    </row>
    <row r="22" spans="1:13" ht="18.75">
      <c r="A22" s="4" t="s">
        <v>9</v>
      </c>
      <c r="B22" s="4" t="s">
        <v>19</v>
      </c>
      <c r="C22" s="5" t="s">
        <v>33</v>
      </c>
      <c r="D22" s="10">
        <f>SUM(D23:D23)</f>
        <v>599.3</v>
      </c>
      <c r="E22" s="10">
        <f>SUM(E23:E23)</f>
        <v>1656.6</v>
      </c>
      <c r="F22" s="10">
        <f>SUM(F23:F24)</f>
        <v>3246.3</v>
      </c>
      <c r="G22" s="10">
        <f t="shared" si="0"/>
        <v>195.96160811300257</v>
      </c>
      <c r="H22" s="10">
        <f>SUM(H23:H24)</f>
        <v>1246.3</v>
      </c>
      <c r="I22" s="10">
        <f t="shared" si="1"/>
        <v>38.39139943936173</v>
      </c>
      <c r="J22" s="10">
        <f>SUM(J23:J24)</f>
        <v>1246.3</v>
      </c>
      <c r="K22" s="10">
        <f t="shared" si="2"/>
        <v>100</v>
      </c>
      <c r="L22" s="13"/>
      <c r="M22" s="13"/>
    </row>
    <row r="23" spans="1:13" ht="18.75" outlineLevel="1">
      <c r="A23" s="3" t="s">
        <v>9</v>
      </c>
      <c r="B23" s="3" t="s">
        <v>5</v>
      </c>
      <c r="C23" s="6" t="s">
        <v>34</v>
      </c>
      <c r="D23" s="11">
        <v>599.3</v>
      </c>
      <c r="E23" s="11">
        <v>1656.6</v>
      </c>
      <c r="F23" s="11">
        <v>846.3</v>
      </c>
      <c r="G23" s="11">
        <f t="shared" si="0"/>
        <v>51.086562839550886</v>
      </c>
      <c r="H23" s="11">
        <v>846.3</v>
      </c>
      <c r="I23" s="11">
        <f t="shared" si="1"/>
        <v>100</v>
      </c>
      <c r="J23" s="11">
        <v>846.3</v>
      </c>
      <c r="K23" s="11">
        <f t="shared" si="2"/>
        <v>100</v>
      </c>
      <c r="L23" s="13"/>
      <c r="M23" s="13"/>
    </row>
    <row r="24" spans="1:13" ht="18.75" outlineLevel="1">
      <c r="A24" s="3" t="s">
        <v>9</v>
      </c>
      <c r="B24" s="3" t="s">
        <v>6</v>
      </c>
      <c r="C24" s="6" t="s">
        <v>58</v>
      </c>
      <c r="D24" s="11">
        <v>0</v>
      </c>
      <c r="E24" s="11">
        <v>0</v>
      </c>
      <c r="F24" s="11">
        <v>2400</v>
      </c>
      <c r="G24" s="11">
        <v>0</v>
      </c>
      <c r="H24" s="11">
        <v>400</v>
      </c>
      <c r="I24" s="11">
        <f t="shared" si="1"/>
        <v>16.666666666666664</v>
      </c>
      <c r="J24" s="11">
        <v>400</v>
      </c>
      <c r="K24" s="11">
        <f t="shared" si="2"/>
        <v>100</v>
      </c>
      <c r="L24" s="13"/>
      <c r="M24" s="13"/>
    </row>
    <row r="25" spans="1:13" ht="30" customHeight="1">
      <c r="A25" s="4" t="s">
        <v>10</v>
      </c>
      <c r="B25" s="4" t="s">
        <v>19</v>
      </c>
      <c r="C25" s="5" t="s">
        <v>35</v>
      </c>
      <c r="D25" s="10">
        <f>SUM(D26:D26)</f>
        <v>2460.3</v>
      </c>
      <c r="E25" s="10">
        <f>SUM(E26:E26)</f>
        <v>0</v>
      </c>
      <c r="F25" s="10">
        <f>SUM(F26:F26)</f>
        <v>0</v>
      </c>
      <c r="G25" s="10">
        <v>0</v>
      </c>
      <c r="H25" s="10">
        <f>SUM(H26:H26)</f>
        <v>0</v>
      </c>
      <c r="I25" s="10">
        <v>0</v>
      </c>
      <c r="J25" s="10">
        <f>SUM(J26:J26)</f>
        <v>13228</v>
      </c>
      <c r="K25" s="10">
        <v>0</v>
      </c>
      <c r="L25" s="13"/>
      <c r="M25" s="13"/>
    </row>
    <row r="26" spans="1:13" ht="42" customHeight="1" outlineLevel="1">
      <c r="A26" s="3" t="s">
        <v>10</v>
      </c>
      <c r="B26" s="3" t="s">
        <v>9</v>
      </c>
      <c r="C26" s="6" t="s">
        <v>36</v>
      </c>
      <c r="D26" s="11">
        <v>2460.3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13228</v>
      </c>
      <c r="K26" s="11">
        <v>0</v>
      </c>
      <c r="L26" s="13"/>
      <c r="M26" s="13"/>
    </row>
    <row r="27" spans="1:13" ht="18.75">
      <c r="A27" s="4" t="s">
        <v>11</v>
      </c>
      <c r="B27" s="4" t="s">
        <v>19</v>
      </c>
      <c r="C27" s="5" t="s">
        <v>37</v>
      </c>
      <c r="D27" s="10">
        <f>SUM(D28:D32)</f>
        <v>127814.5</v>
      </c>
      <c r="E27" s="10">
        <f>SUM(E28:E32)</f>
        <v>136691</v>
      </c>
      <c r="F27" s="10">
        <f>SUM(F28:F32)</f>
        <v>125906</v>
      </c>
      <c r="G27" s="10">
        <f t="shared" si="0"/>
        <v>92.10994140067744</v>
      </c>
      <c r="H27" s="10">
        <f>SUM(H28:H32)</f>
        <v>114686.6</v>
      </c>
      <c r="I27" s="10">
        <f t="shared" si="1"/>
        <v>91.08906644639653</v>
      </c>
      <c r="J27" s="10">
        <f>SUM(J28:J32)</f>
        <v>114686.6</v>
      </c>
      <c r="K27" s="10">
        <f t="shared" si="2"/>
        <v>100</v>
      </c>
      <c r="L27" s="13"/>
      <c r="M27" s="13"/>
    </row>
    <row r="28" spans="1:13" ht="18.75" outlineLevel="1">
      <c r="A28" s="3" t="s">
        <v>11</v>
      </c>
      <c r="B28" s="3" t="s">
        <v>5</v>
      </c>
      <c r="C28" s="6" t="s">
        <v>38</v>
      </c>
      <c r="D28" s="11">
        <v>36562.3</v>
      </c>
      <c r="E28" s="11">
        <v>37371.4</v>
      </c>
      <c r="F28" s="11">
        <v>37110.8</v>
      </c>
      <c r="G28" s="11">
        <f t="shared" si="0"/>
        <v>99.30267530785575</v>
      </c>
      <c r="H28" s="11">
        <v>33750.9</v>
      </c>
      <c r="I28" s="11">
        <f t="shared" si="1"/>
        <v>90.94630134623883</v>
      </c>
      <c r="J28" s="11">
        <v>33750.9</v>
      </c>
      <c r="K28" s="11">
        <f t="shared" si="2"/>
        <v>100</v>
      </c>
      <c r="L28" s="13"/>
      <c r="M28" s="13"/>
    </row>
    <row r="29" spans="1:13" ht="18.75" outlineLevel="1">
      <c r="A29" s="3" t="s">
        <v>11</v>
      </c>
      <c r="B29" s="3" t="s">
        <v>6</v>
      </c>
      <c r="C29" s="6" t="s">
        <v>39</v>
      </c>
      <c r="D29" s="11">
        <v>82266.7</v>
      </c>
      <c r="E29" s="11">
        <v>90756.2</v>
      </c>
      <c r="F29" s="11">
        <v>80141.7</v>
      </c>
      <c r="G29" s="11">
        <f t="shared" si="0"/>
        <v>88.30438030679998</v>
      </c>
      <c r="H29" s="11">
        <v>73383.7</v>
      </c>
      <c r="I29" s="11">
        <f t="shared" si="1"/>
        <v>91.56743617866854</v>
      </c>
      <c r="J29" s="11">
        <v>73383.7</v>
      </c>
      <c r="K29" s="11">
        <f t="shared" si="2"/>
        <v>100</v>
      </c>
      <c r="L29" s="13"/>
      <c r="M29" s="13"/>
    </row>
    <row r="30" spans="1:13" ht="18.75" outlineLevel="1">
      <c r="A30" s="3" t="s">
        <v>11</v>
      </c>
      <c r="B30" s="3" t="s">
        <v>7</v>
      </c>
      <c r="C30" s="6" t="s">
        <v>51</v>
      </c>
      <c r="D30" s="11">
        <v>8255.1</v>
      </c>
      <c r="E30" s="11">
        <v>8235.9</v>
      </c>
      <c r="F30" s="11">
        <v>7914.8</v>
      </c>
      <c r="G30" s="11">
        <f t="shared" si="0"/>
        <v>96.10121541058051</v>
      </c>
      <c r="H30" s="11">
        <v>6813.3</v>
      </c>
      <c r="I30" s="11">
        <f t="shared" si="1"/>
        <v>86.08303431545966</v>
      </c>
      <c r="J30" s="11">
        <v>6813.3</v>
      </c>
      <c r="K30" s="11">
        <f t="shared" si="2"/>
        <v>100</v>
      </c>
      <c r="L30" s="13"/>
      <c r="M30" s="13"/>
    </row>
    <row r="31" spans="1:13" ht="18.75" outlineLevel="1">
      <c r="A31" s="3" t="s">
        <v>11</v>
      </c>
      <c r="B31" s="3" t="s">
        <v>11</v>
      </c>
      <c r="C31" s="6" t="s">
        <v>52</v>
      </c>
      <c r="D31" s="11">
        <v>625.4</v>
      </c>
      <c r="E31" s="11">
        <v>257.9</v>
      </c>
      <c r="F31" s="11">
        <v>704.7</v>
      </c>
      <c r="G31" s="11">
        <f t="shared" si="0"/>
        <v>273.24544397053126</v>
      </c>
      <c r="H31" s="11">
        <v>704.7</v>
      </c>
      <c r="I31" s="11">
        <f t="shared" si="1"/>
        <v>100</v>
      </c>
      <c r="J31" s="11">
        <v>704.7</v>
      </c>
      <c r="K31" s="11">
        <f t="shared" si="2"/>
        <v>100</v>
      </c>
      <c r="L31" s="13"/>
      <c r="M31" s="13"/>
    </row>
    <row r="32" spans="1:13" ht="18.75" outlineLevel="1">
      <c r="A32" s="3" t="s">
        <v>11</v>
      </c>
      <c r="B32" s="3" t="s">
        <v>13</v>
      </c>
      <c r="C32" s="6" t="s">
        <v>40</v>
      </c>
      <c r="D32" s="11">
        <v>105</v>
      </c>
      <c r="E32" s="11">
        <v>69.6</v>
      </c>
      <c r="F32" s="11">
        <v>34</v>
      </c>
      <c r="G32" s="11">
        <f t="shared" si="0"/>
        <v>48.85057471264368</v>
      </c>
      <c r="H32" s="11">
        <v>34</v>
      </c>
      <c r="I32" s="11">
        <f t="shared" si="1"/>
        <v>100</v>
      </c>
      <c r="J32" s="11">
        <v>34</v>
      </c>
      <c r="K32" s="11">
        <f t="shared" si="2"/>
        <v>100</v>
      </c>
      <c r="L32" s="13"/>
      <c r="M32" s="13"/>
    </row>
    <row r="33" spans="1:13" ht="18.75">
      <c r="A33" s="4" t="s">
        <v>12</v>
      </c>
      <c r="B33" s="4" t="s">
        <v>19</v>
      </c>
      <c r="C33" s="5" t="s">
        <v>41</v>
      </c>
      <c r="D33" s="10">
        <f>SUM(D34:D34)</f>
        <v>32191.7</v>
      </c>
      <c r="E33" s="10">
        <f>SUM(E34:E34)</f>
        <v>31650.5</v>
      </c>
      <c r="F33" s="10">
        <f>SUM(F34:F34)</f>
        <v>28619.5</v>
      </c>
      <c r="G33" s="10">
        <f t="shared" si="0"/>
        <v>90.42353201371226</v>
      </c>
      <c r="H33" s="10">
        <f>SUM(H34:H34)</f>
        <v>24055.8</v>
      </c>
      <c r="I33" s="10">
        <f t="shared" si="1"/>
        <v>84.053879347997</v>
      </c>
      <c r="J33" s="10">
        <f>SUM(J34:J34)</f>
        <v>24055.8</v>
      </c>
      <c r="K33" s="10">
        <f t="shared" si="2"/>
        <v>100</v>
      </c>
      <c r="L33" s="13"/>
      <c r="M33" s="13"/>
    </row>
    <row r="34" spans="1:13" ht="18.75" outlineLevel="1">
      <c r="A34" s="3" t="s">
        <v>12</v>
      </c>
      <c r="B34" s="3" t="s">
        <v>5</v>
      </c>
      <c r="C34" s="6" t="s">
        <v>42</v>
      </c>
      <c r="D34" s="11">
        <v>32191.7</v>
      </c>
      <c r="E34" s="11">
        <v>31650.5</v>
      </c>
      <c r="F34" s="11">
        <v>28619.5</v>
      </c>
      <c r="G34" s="11">
        <f t="shared" si="0"/>
        <v>90.42353201371226</v>
      </c>
      <c r="H34" s="11">
        <v>24055.8</v>
      </c>
      <c r="I34" s="11">
        <f t="shared" si="1"/>
        <v>84.053879347997</v>
      </c>
      <c r="J34" s="11">
        <v>24055.8</v>
      </c>
      <c r="K34" s="11">
        <f t="shared" si="2"/>
        <v>100</v>
      </c>
      <c r="L34" s="13"/>
      <c r="M34" s="13"/>
    </row>
    <row r="35" spans="1:13" ht="18.75">
      <c r="A35" s="4" t="s">
        <v>14</v>
      </c>
      <c r="B35" s="4" t="s">
        <v>19</v>
      </c>
      <c r="C35" s="5" t="s">
        <v>43</v>
      </c>
      <c r="D35" s="10">
        <f>SUM(D36:D38)</f>
        <v>16029.4</v>
      </c>
      <c r="E35" s="10">
        <f>SUM(E36:E38)</f>
        <v>15885.3</v>
      </c>
      <c r="F35" s="10">
        <f>SUM(F36:F38)</f>
        <v>15602</v>
      </c>
      <c r="G35" s="10">
        <f t="shared" si="0"/>
        <v>98.21659018085904</v>
      </c>
      <c r="H35" s="10">
        <f>SUM(H36:H38)</f>
        <v>9919.7</v>
      </c>
      <c r="I35" s="10">
        <f t="shared" si="1"/>
        <v>63.57966927317011</v>
      </c>
      <c r="J35" s="10">
        <f>SUM(J36:J38)</f>
        <v>9919.7</v>
      </c>
      <c r="K35" s="10">
        <f t="shared" si="2"/>
        <v>100</v>
      </c>
      <c r="L35" s="13"/>
      <c r="M35" s="13"/>
    </row>
    <row r="36" spans="1:13" ht="18.75" outlineLevel="1">
      <c r="A36" s="3" t="s">
        <v>14</v>
      </c>
      <c r="B36" s="3" t="s">
        <v>5</v>
      </c>
      <c r="C36" s="6" t="s">
        <v>44</v>
      </c>
      <c r="D36" s="11">
        <v>2061.4</v>
      </c>
      <c r="E36" s="11">
        <v>2190.3</v>
      </c>
      <c r="F36" s="11">
        <v>2199</v>
      </c>
      <c r="G36" s="11">
        <f t="shared" si="0"/>
        <v>100.39720586221064</v>
      </c>
      <c r="H36" s="11">
        <v>2199</v>
      </c>
      <c r="I36" s="11">
        <f t="shared" si="1"/>
        <v>100</v>
      </c>
      <c r="J36" s="11">
        <v>2199</v>
      </c>
      <c r="K36" s="11">
        <f t="shared" si="2"/>
        <v>100</v>
      </c>
      <c r="L36" s="13"/>
      <c r="M36" s="13"/>
    </row>
    <row r="37" spans="1:13" ht="18.75" outlineLevel="1">
      <c r="A37" s="3" t="s">
        <v>14</v>
      </c>
      <c r="B37" s="3" t="s">
        <v>8</v>
      </c>
      <c r="C37" s="6" t="s">
        <v>45</v>
      </c>
      <c r="D37" s="11">
        <v>13931</v>
      </c>
      <c r="E37" s="11">
        <v>13690</v>
      </c>
      <c r="F37" s="11">
        <v>13373</v>
      </c>
      <c r="G37" s="11">
        <f t="shared" si="0"/>
        <v>97.68444119795471</v>
      </c>
      <c r="H37" s="11">
        <v>7690.7</v>
      </c>
      <c r="I37" s="11">
        <f t="shared" si="1"/>
        <v>57.50916024826142</v>
      </c>
      <c r="J37" s="11">
        <v>7690.7</v>
      </c>
      <c r="K37" s="11">
        <f t="shared" si="2"/>
        <v>100</v>
      </c>
      <c r="L37" s="13"/>
      <c r="M37" s="13"/>
    </row>
    <row r="38" spans="1:13" ht="37.5" outlineLevel="1">
      <c r="A38" s="3" t="s">
        <v>14</v>
      </c>
      <c r="B38" s="3" t="s">
        <v>10</v>
      </c>
      <c r="C38" s="6" t="s">
        <v>46</v>
      </c>
      <c r="D38" s="11">
        <v>37</v>
      </c>
      <c r="E38" s="11">
        <v>5</v>
      </c>
      <c r="F38" s="11">
        <v>30</v>
      </c>
      <c r="G38" s="11">
        <f t="shared" si="0"/>
        <v>600</v>
      </c>
      <c r="H38" s="11">
        <v>30</v>
      </c>
      <c r="I38" s="11">
        <f t="shared" si="1"/>
        <v>100</v>
      </c>
      <c r="J38" s="11">
        <v>30</v>
      </c>
      <c r="K38" s="11">
        <f t="shared" si="2"/>
        <v>100</v>
      </c>
      <c r="L38" s="13"/>
      <c r="M38" s="13"/>
    </row>
    <row r="39" spans="1:13" ht="18.75">
      <c r="A39" s="4" t="s">
        <v>15</v>
      </c>
      <c r="B39" s="4" t="s">
        <v>19</v>
      </c>
      <c r="C39" s="5" t="s">
        <v>47</v>
      </c>
      <c r="D39" s="10">
        <f>SUM(D40:D40)</f>
        <v>463.5</v>
      </c>
      <c r="E39" s="10">
        <f>SUM(E40:E40)</f>
        <v>2110.3</v>
      </c>
      <c r="F39" s="10">
        <f>SUM(F40:F40)</f>
        <v>363.7</v>
      </c>
      <c r="G39" s="10">
        <f t="shared" si="0"/>
        <v>17.234516419466424</v>
      </c>
      <c r="H39" s="10">
        <f>SUM(H40:H40)</f>
        <v>363.7</v>
      </c>
      <c r="I39" s="10">
        <f t="shared" si="1"/>
        <v>100</v>
      </c>
      <c r="J39" s="10">
        <f>SUM(J40:J40)</f>
        <v>363.7</v>
      </c>
      <c r="K39" s="14">
        <f t="shared" si="2"/>
        <v>100</v>
      </c>
      <c r="L39" s="13"/>
      <c r="M39" s="13"/>
    </row>
    <row r="40" spans="1:13" ht="18.75" outlineLevel="1">
      <c r="A40" s="3" t="s">
        <v>15</v>
      </c>
      <c r="B40" s="3" t="s">
        <v>5</v>
      </c>
      <c r="C40" s="6" t="s">
        <v>48</v>
      </c>
      <c r="D40" s="11">
        <v>463.5</v>
      </c>
      <c r="E40" s="11">
        <v>2110.3</v>
      </c>
      <c r="F40" s="11">
        <v>363.7</v>
      </c>
      <c r="G40" s="11">
        <f t="shared" si="0"/>
        <v>17.234516419466424</v>
      </c>
      <c r="H40" s="11">
        <v>363.7</v>
      </c>
      <c r="I40" s="11">
        <f t="shared" si="1"/>
        <v>100</v>
      </c>
      <c r="J40" s="11">
        <v>363.7</v>
      </c>
      <c r="K40" s="11">
        <f t="shared" si="2"/>
        <v>100</v>
      </c>
      <c r="L40" s="13"/>
      <c r="M40" s="13"/>
    </row>
    <row r="41" spans="1:13" ht="39.75" customHeight="1">
      <c r="A41" s="4" t="s">
        <v>17</v>
      </c>
      <c r="B41" s="4" t="s">
        <v>19</v>
      </c>
      <c r="C41" s="5" t="s">
        <v>68</v>
      </c>
      <c r="D41" s="10">
        <f>D42</f>
        <v>239.5</v>
      </c>
      <c r="E41" s="10">
        <f aca="true" t="shared" si="3" ref="E41:J41">E42</f>
        <v>244.9</v>
      </c>
      <c r="F41" s="10">
        <f t="shared" si="3"/>
        <v>145.7</v>
      </c>
      <c r="G41" s="10">
        <v>0</v>
      </c>
      <c r="H41" s="10">
        <f t="shared" si="3"/>
        <v>1</v>
      </c>
      <c r="I41" s="10">
        <f>H41/F41*100</f>
        <v>0.6863417982155113</v>
      </c>
      <c r="J41" s="10">
        <f t="shared" si="3"/>
        <v>0.6</v>
      </c>
      <c r="K41" s="10">
        <f>J41/H41*100</f>
        <v>60</v>
      </c>
      <c r="L41" s="13"/>
      <c r="M41" s="13"/>
    </row>
    <row r="42" spans="1:13" ht="43.5" customHeight="1" outlineLevel="1">
      <c r="A42" s="3" t="s">
        <v>17</v>
      </c>
      <c r="B42" s="3" t="s">
        <v>5</v>
      </c>
      <c r="C42" s="6" t="s">
        <v>67</v>
      </c>
      <c r="D42" s="11">
        <v>239.5</v>
      </c>
      <c r="E42" s="11">
        <v>244.9</v>
      </c>
      <c r="F42" s="11">
        <v>145.7</v>
      </c>
      <c r="G42" s="11">
        <v>0</v>
      </c>
      <c r="H42" s="11">
        <v>1</v>
      </c>
      <c r="I42" s="11">
        <f>H42/F42*100</f>
        <v>0.6863417982155113</v>
      </c>
      <c r="J42" s="11">
        <v>0.6</v>
      </c>
      <c r="K42" s="11">
        <f>J42/H42*100</f>
        <v>60</v>
      </c>
      <c r="L42" s="13"/>
      <c r="M42" s="13"/>
    </row>
    <row r="43" spans="1:13" ht="56.25">
      <c r="A43" s="4" t="s">
        <v>18</v>
      </c>
      <c r="B43" s="4" t="s">
        <v>19</v>
      </c>
      <c r="C43" s="5" t="s">
        <v>53</v>
      </c>
      <c r="D43" s="10">
        <f>SUM(D44:D44)</f>
        <v>12506.2</v>
      </c>
      <c r="E43" s="10">
        <f>SUM(E44:E44)</f>
        <v>14177.9</v>
      </c>
      <c r="F43" s="10">
        <f>SUM(F44:F44)</f>
        <v>15027.9</v>
      </c>
      <c r="G43" s="10">
        <f>F43/E43*100</f>
        <v>105.9952461224864</v>
      </c>
      <c r="H43" s="10">
        <f>SUM(H44:H44)</f>
        <v>11836.5</v>
      </c>
      <c r="I43" s="10">
        <f>H43/F43*100</f>
        <v>78.76349989020423</v>
      </c>
      <c r="J43" s="10">
        <f>SUM(J44:J44)</f>
        <v>11808.5</v>
      </c>
      <c r="K43" s="10">
        <f>J43/H43*100</f>
        <v>99.76344358551937</v>
      </c>
      <c r="L43" s="13"/>
      <c r="M43" s="13"/>
    </row>
    <row r="44" spans="1:13" ht="56.25" outlineLevel="1">
      <c r="A44" s="3" t="s">
        <v>18</v>
      </c>
      <c r="B44" s="3" t="s">
        <v>5</v>
      </c>
      <c r="C44" s="24" t="s">
        <v>49</v>
      </c>
      <c r="D44" s="11">
        <v>12506.2</v>
      </c>
      <c r="E44" s="11">
        <v>14177.9</v>
      </c>
      <c r="F44" s="11">
        <v>15027.9</v>
      </c>
      <c r="G44" s="11">
        <f>F44/E44*100</f>
        <v>105.9952461224864</v>
      </c>
      <c r="H44" s="11">
        <v>11836.5</v>
      </c>
      <c r="I44" s="11">
        <f>H44/F44*100</f>
        <v>78.76349989020423</v>
      </c>
      <c r="J44" s="11">
        <v>11808.5</v>
      </c>
      <c r="K44" s="11">
        <f>J44/H44*100</f>
        <v>99.76344358551937</v>
      </c>
      <c r="L44" s="13"/>
      <c r="M44" s="13"/>
    </row>
    <row r="45" spans="1:13" ht="18.75">
      <c r="A45" s="3"/>
      <c r="B45" s="3"/>
      <c r="C45" s="25" t="s">
        <v>2</v>
      </c>
      <c r="D45" s="16">
        <f>D6+D13+D15+D17+D22+D25+D27+D33+D35+D39+D41+D43</f>
        <v>246296.6</v>
      </c>
      <c r="E45" s="16">
        <f>E6+E13+E15+E17+E22+E25+E27+E33+E35+E39+E41+E43</f>
        <v>270683.8</v>
      </c>
      <c r="F45" s="16">
        <f>F6+F13+F15+F17+F22+F25+F27+F33+F35+F39+F41+F43</f>
        <v>259295.90000000002</v>
      </c>
      <c r="G45" s="11">
        <f>F45/E45*100</f>
        <v>95.79291409386155</v>
      </c>
      <c r="H45" s="16">
        <f>H6+H13+H15+H17+H22+H25+H27+H33+H35+H39+H41+H43</f>
        <v>233800.40000000002</v>
      </c>
      <c r="I45" s="11">
        <f>H45/F45*100</f>
        <v>90.16741105432057</v>
      </c>
      <c r="J45" s="16">
        <f>J6+J13+J15+J17+J22+J25+J27+J33+J35+J39+J41+J43</f>
        <v>251379.70000000004</v>
      </c>
      <c r="K45" s="11">
        <f>J45/H45*100</f>
        <v>107.5189349547734</v>
      </c>
      <c r="L45" s="13"/>
      <c r="M45" s="13"/>
    </row>
    <row r="46" spans="1:13" ht="18.75">
      <c r="A46" s="1"/>
      <c r="B46" s="1"/>
      <c r="C46" s="1"/>
      <c r="D46" s="1"/>
      <c r="E46" s="1"/>
      <c r="F46" s="1"/>
      <c r="G46" s="1"/>
      <c r="L46" s="13"/>
      <c r="M46" s="13"/>
    </row>
    <row r="47" spans="3:7" ht="18.75">
      <c r="C47" s="18"/>
      <c r="D47" s="18"/>
      <c r="E47" s="12"/>
      <c r="F47" s="12"/>
      <c r="G47" s="12"/>
    </row>
  </sheetData>
  <sheetProtection/>
  <autoFilter ref="C5:L45"/>
  <mergeCells count="8">
    <mergeCell ref="C2:K2"/>
    <mergeCell ref="C47:D47"/>
    <mergeCell ref="C4:C5"/>
    <mergeCell ref="E4:E5"/>
    <mergeCell ref="A4:A5"/>
    <mergeCell ref="B4:B5"/>
    <mergeCell ref="F4:K4"/>
    <mergeCell ref="D4:D5"/>
  </mergeCells>
  <printOptions/>
  <pageMargins left="0.1968503937007874" right="0.1968503937007874" top="0.5905511811023623" bottom="0.3937007874015748" header="0.3937007874015748" footer="0.3937007874015748"/>
  <pageSetup fitToHeight="2" horizontalDpi="600" verticalDpi="600" orientation="landscape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Ирина Григорьевна</dc:creator>
  <cp:keywords/>
  <dc:description/>
  <cp:lastModifiedBy>Бух2</cp:lastModifiedBy>
  <cp:lastPrinted>2019-11-19T07:54:30Z</cp:lastPrinted>
  <dcterms:created xsi:type="dcterms:W3CDTF">2015-02-06T06:42:56Z</dcterms:created>
  <dcterms:modified xsi:type="dcterms:W3CDTF">2020-11-16T08:32:10Z</dcterms:modified>
  <cp:category/>
  <cp:version/>
  <cp:contentType/>
  <cp:contentStatus/>
</cp:coreProperties>
</file>