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785" yWindow="65521" windowWidth="10830" windowHeight="979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бюджета'!$C$5:$L$47</definedName>
    <definedName name="_xlnm.Print_Titles" localSheetId="0">'без учета счетов бюджета'!$4:$5</definedName>
    <definedName name="_xlnm.Print_Area" localSheetId="0">'без учета счетов бюджета'!$A$1:$K$47</definedName>
  </definedNames>
  <calcPr fullCalcOnLoad="1"/>
</workbook>
</file>

<file path=xl/sharedStrings.xml><?xml version="1.0" encoding="utf-8"?>
<sst xmlns="http://schemas.openxmlformats.org/spreadsheetml/2006/main" count="136" uniqueCount="71">
  <si>
    <t>Наименование показателя</t>
  </si>
  <si>
    <t xml:space="preserve">    Общегосударственные вопросы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</si>
  <si>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</si>
  <si>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</si>
  <si>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</si>
  <si>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</si>
  <si>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</si>
  <si>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</si>
  <si>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</si>
  <si>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</si>
  <si>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</si>
  <si>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</si>
  <si>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</si>
  <si>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</si>
  <si>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</si>
  <si>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</si>
  <si>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</si>
  <si>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</si>
  <si>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</si>
  <si>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</si>
  <si>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</si>
  <si>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</si>
  <si>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</si>
  <si>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</si>
  <si>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</si>
  <si>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</si>
  <si>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</si>
  <si>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</si>
  <si>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</si>
  <si>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</si>
  <si>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</si>
  <si>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</si>
  <si>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Дорожное хозяйство (дорожные фонды)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</si>
  <si>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</si>
  <si>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</si>
  <si>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</si>
  <si>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</si>
  <si>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</si>
  <si>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</si>
  <si>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</si>
  <si>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</si>
  <si>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</si>
  <si>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</si>
  <si>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</si>
  <si>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</si>
  <si>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</si>
  <si>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</si>
  <si>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</si>
  <si>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</si>
  <si>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</si>
  <si>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Проект бюджета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</si>
  <si>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</si>
  <si>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</si>
  <si>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</si>
  <si>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чрезвычайных ситуаций природного и техногенного характера, гражданская оборона</t>
  </si>
  <si>
    <t>2022 год</t>
  </si>
  <si>
    <t>Транспорт</t>
  </si>
  <si>
    <t>Коммунальное хозяйство</t>
  </si>
  <si>
    <t>( тыс.рублей)</t>
  </si>
  <si>
    <t>2023 год</t>
  </si>
  <si>
    <t>в % к 2022 году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</si>
  <si>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</si>
  <si>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</si>
  <si>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исполнение за 2020 год</t>
  </si>
  <si>
    <t>2024 год</t>
  </si>
  <si>
    <t>ожидаемое исполнение за 2021 год</t>
  </si>
  <si>
    <t>в % к ожидаемому исполнению 2021 года</t>
  </si>
  <si>
    <t>в % к 2023 году</t>
  </si>
  <si>
    <t>Профессиональная подготовка, переподготовка и повышение квалификации</t>
  </si>
  <si>
    <t>Другие вопросы в области национальной безопасности и правоохранительной деятельности</t>
  </si>
  <si>
    <t>Расходы бюджета Шимского муниципального района на 2022-2024 годы по разделам и подразделам классификации расходов бюджетов в сравнении с 2020 годом и ожидаемым исполнением за 2021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</si>
</sst>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</numFmts>
  <fonts count="56">
    <font>
      <sz val="10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sz val="10"/>
      <color indexed="9"/>
      <name val="Calibri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3.5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000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4" fontId="35" fillId="21" borderId="1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29" borderId="3" applyNumberFormat="0" applyAlignment="0" applyProtection="0"/>
    <xf numFmtId="0" fontId="39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32">
    <xf numFmtId="0" fontId="0" fillId="2" borderId="0" xfId="0" applyFont="1" applyFill="1" applyAlignment="1">
      <alignment/>
    </xf>
    <xf numFmtId="0" fontId="53" fillId="2" borderId="0" xfId="0" applyFont="1" applyFill="1" applyAlignment="1">
      <alignment/>
    </xf>
    <xf numFmtId="0" fontId="2" fillId="2" borderId="0" xfId="0" applyFont="1" applyFill="1" applyAlignment="1">
      <alignment/>
    </xf>
    <xf numFmtId="49" fontId="53" fillId="2" borderId="11" xfId="0" applyNumberFormat="1" applyFont="1" applyFill="1" applyBorder="1" applyAlignment="1">
      <alignment horizontal="center"/>
    </xf>
    <xf numFmtId="49" fontId="54" fillId="2" borderId="11" xfId="0" applyNumberFormat="1" applyFont="1" applyFill="1" applyBorder="1" applyAlignment="1">
      <alignment horizontal="center"/>
    </xf>
    <xf numFmtId="0" fontId="54" fillId="2" borderId="0" xfId="0" applyFont="1" applyFill="1" applyAlignment="1">
      <alignment/>
    </xf>
    <xf numFmtId="0" fontId="53" fillId="2" borderId="12" xfId="0" applyFont="1" applyFill="1" applyBorder="1" applyAlignment="1">
      <alignment/>
    </xf>
    <xf numFmtId="0" fontId="55" fillId="35" borderId="0" xfId="0" applyFont="1" applyFill="1" applyAlignment="1">
      <alignment horizontal="right" wrapText="1"/>
    </xf>
    <xf numFmtId="0" fontId="54" fillId="2" borderId="13" xfId="0" applyFont="1" applyFill="1" applyBorder="1" applyAlignment="1">
      <alignment horizontal="center" vertical="center" wrapText="1"/>
    </xf>
    <xf numFmtId="0" fontId="54" fillId="2" borderId="14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right"/>
    </xf>
    <xf numFmtId="173" fontId="28" fillId="0" borderId="11" xfId="0" applyNumberFormat="1" applyFont="1" applyFill="1" applyBorder="1" applyAlignment="1">
      <alignment horizontal="right"/>
    </xf>
    <xf numFmtId="173" fontId="28" fillId="0" borderId="11" xfId="0" applyNumberFormat="1" applyFont="1" applyFill="1" applyBorder="1" applyAlignment="1">
      <alignment horizontal="right" shrinkToFit="1"/>
    </xf>
    <xf numFmtId="0" fontId="28" fillId="0" borderId="0" xfId="0" applyNumberFormat="1" applyFont="1" applyFill="1" applyAlignment="1">
      <alignment horizontal="center" wrapText="1"/>
    </xf>
    <xf numFmtId="172" fontId="29" fillId="0" borderId="0" xfId="0" applyNumberFormat="1" applyFont="1" applyFill="1" applyAlignment="1">
      <alignment horizontal="right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28" fillId="0" borderId="15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/>
    </xf>
    <xf numFmtId="173" fontId="31" fillId="0" borderId="11" xfId="0" applyNumberFormat="1" applyFont="1" applyFill="1" applyBorder="1" applyAlignment="1">
      <alignment horizontal="right"/>
    </xf>
    <xf numFmtId="0" fontId="3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zoomScale="75" zoomScaleNormal="75" zoomScaleSheetLayoutView="100" zoomScalePageLayoutView="0" workbookViewId="0" topLeftCell="C41">
      <selection activeCell="F58" sqref="F58"/>
    </sheetView>
  </sheetViews>
  <sheetFormatPr defaultColWidth="9.00390625" defaultRowHeight="12.75" outlineLevelRow="1"/>
  <cols>
    <col min="1" max="2" width="7.75390625" style="2" customWidth="1"/>
    <col min="3" max="3" width="54.75390625" style="2" customWidth="1"/>
    <col min="4" max="4" width="15.625" style="2" customWidth="1"/>
    <col min="5" max="5" width="16.875" style="2" customWidth="1"/>
    <col min="6" max="6" width="16.125" style="2" customWidth="1"/>
    <col min="7" max="7" width="15.25390625" style="2" customWidth="1"/>
    <col min="8" max="8" width="14.75390625" style="2" customWidth="1"/>
    <col min="9" max="9" width="12.375" style="2" customWidth="1"/>
    <col min="10" max="10" width="15.25390625" style="2" customWidth="1"/>
    <col min="11" max="11" width="12.25390625" style="2" customWidth="1"/>
    <col min="12" max="12" width="12.625" style="2" bestFit="1" customWidth="1"/>
    <col min="13" max="16384" width="9.125" style="2" customWidth="1"/>
  </cols>
  <sheetData>
    <row r="1" spans="1:11" ht="9.75" customHeight="1">
      <c r="A1" s="5"/>
      <c r="B1" s="5"/>
      <c r="C1" s="19"/>
      <c r="D1" s="19"/>
      <c r="E1" s="19"/>
      <c r="F1" s="19"/>
      <c r="G1" s="19"/>
      <c r="H1" s="20"/>
      <c r="I1" s="20"/>
      <c r="J1" s="20"/>
      <c r="K1" s="20"/>
    </row>
    <row r="2" spans="3:11" ht="56.25" customHeight="1">
      <c r="C2" s="13" t="s">
        <v>70</v>
      </c>
      <c r="D2" s="13"/>
      <c r="E2" s="13"/>
      <c r="F2" s="13"/>
      <c r="G2" s="13"/>
      <c r="H2" s="13"/>
      <c r="I2" s="13"/>
      <c r="J2" s="13"/>
      <c r="K2" s="13"/>
    </row>
    <row r="3" spans="1:11" ht="18.75">
      <c r="A3" s="6"/>
      <c r="B3" s="6"/>
      <c r="C3" s="21"/>
      <c r="D3" s="20"/>
      <c r="E3" s="14"/>
      <c r="F3" s="14"/>
      <c r="G3" s="14"/>
      <c r="H3" s="20"/>
      <c r="I3" s="20"/>
      <c r="J3" s="20"/>
      <c r="K3" s="14" t="s">
        <v>58</v>
      </c>
    </row>
    <row r="4" spans="1:11" ht="18.75" customHeight="1">
      <c r="A4" s="8" t="s">
        <v>3</v>
      </c>
      <c r="B4" s="8" t="s">
        <v>4</v>
      </c>
      <c r="C4" s="22" t="s">
        <v>0</v>
      </c>
      <c r="D4" s="15" t="s">
        <v>63</v>
      </c>
      <c r="E4" s="15" t="s">
        <v>65</v>
      </c>
      <c r="F4" s="23" t="s">
        <v>50</v>
      </c>
      <c r="G4" s="23"/>
      <c r="H4" s="23"/>
      <c r="I4" s="23"/>
      <c r="J4" s="23"/>
      <c r="K4" s="23"/>
    </row>
    <row r="5" spans="1:11" ht="60.75" customHeight="1">
      <c r="A5" s="9"/>
      <c r="B5" s="9"/>
      <c r="C5" s="24"/>
      <c r="D5" s="16"/>
      <c r="E5" s="16"/>
      <c r="F5" s="25" t="s">
        <v>55</v>
      </c>
      <c r="G5" s="25" t="s">
        <v>66</v>
      </c>
      <c r="H5" s="25" t="s">
        <v>59</v>
      </c>
      <c r="I5" s="25" t="s">
        <v>60</v>
      </c>
      <c r="J5" s="25" t="s">
        <v>64</v>
      </c>
      <c r="K5" s="25" t="s">
        <v>67</v>
      </c>
    </row>
    <row r="6" spans="1:13" ht="19.5">
      <c r="A6" s="4" t="s">
        <v>5</v>
      </c>
      <c r="B6" s="4" t="s">
        <v>19</v>
      </c>
      <c r="C6" s="26" t="s">
        <v>1</v>
      </c>
      <c r="D6" s="11">
        <f>SUM(D7:D12)</f>
        <v>52523.8</v>
      </c>
      <c r="E6" s="11">
        <f>SUM(E7:E12)</f>
        <v>53948.3</v>
      </c>
      <c r="F6" s="11">
        <f>SUM(F7:F12)</f>
        <v>52683.899999999994</v>
      </c>
      <c r="G6" s="27">
        <f>F6/E6*100</f>
        <v>97.6562746184773</v>
      </c>
      <c r="H6" s="11">
        <f>SUM(H7:H12)</f>
        <v>52293.2</v>
      </c>
      <c r="I6" s="27">
        <f>H6/F6*100</f>
        <v>99.2584072173852</v>
      </c>
      <c r="J6" s="11">
        <f>SUM(J7:J12)</f>
        <v>55807.5</v>
      </c>
      <c r="K6" s="27">
        <f>J6/H6*100</f>
        <v>106.72037664552944</v>
      </c>
      <c r="L6" s="7"/>
      <c r="M6" s="7"/>
    </row>
    <row r="7" spans="1:13" ht="56.25" outlineLevel="1">
      <c r="A7" s="3" t="s">
        <v>5</v>
      </c>
      <c r="B7" s="3" t="s">
        <v>6</v>
      </c>
      <c r="C7" s="17" t="s">
        <v>20</v>
      </c>
      <c r="D7" s="10">
        <v>1583.1</v>
      </c>
      <c r="E7" s="10">
        <v>1583.1</v>
      </c>
      <c r="F7" s="10">
        <v>1583.1</v>
      </c>
      <c r="G7" s="28">
        <f>F7/E7*100</f>
        <v>100</v>
      </c>
      <c r="H7" s="10">
        <v>1583.1</v>
      </c>
      <c r="I7" s="28">
        <f>H7/F7*100</f>
        <v>100</v>
      </c>
      <c r="J7" s="10">
        <v>1583.1</v>
      </c>
      <c r="K7" s="28">
        <f>J7/H7*100</f>
        <v>100</v>
      </c>
      <c r="L7" s="7"/>
      <c r="M7" s="7"/>
    </row>
    <row r="8" spans="1:13" ht="72.75" customHeight="1" outlineLevel="1">
      <c r="A8" s="3" t="s">
        <v>5</v>
      </c>
      <c r="B8" s="3" t="s">
        <v>8</v>
      </c>
      <c r="C8" s="17" t="s">
        <v>21</v>
      </c>
      <c r="D8" s="10">
        <v>25778.2</v>
      </c>
      <c r="E8" s="10">
        <v>27594.1</v>
      </c>
      <c r="F8" s="10">
        <v>26950.3</v>
      </c>
      <c r="G8" s="28">
        <f aca="true" t="shared" si="0" ref="G8:G42">F8/E8*100</f>
        <v>97.66689256036616</v>
      </c>
      <c r="H8" s="10">
        <v>26950.3</v>
      </c>
      <c r="I8" s="28">
        <f aca="true" t="shared" si="1" ref="I8:I42">H8/F8*100</f>
        <v>100</v>
      </c>
      <c r="J8" s="10">
        <v>26950.3</v>
      </c>
      <c r="K8" s="28">
        <f aca="true" t="shared" si="2" ref="K8:K42">J8/H8*100</f>
        <v>100</v>
      </c>
      <c r="L8" s="7"/>
      <c r="M8" s="7"/>
    </row>
    <row r="9" spans="1:13" ht="18.75" outlineLevel="1">
      <c r="A9" s="3" t="s">
        <v>5</v>
      </c>
      <c r="B9" s="3" t="s">
        <v>9</v>
      </c>
      <c r="C9" s="17" t="s">
        <v>22</v>
      </c>
      <c r="D9" s="10">
        <v>12.5</v>
      </c>
      <c r="E9" s="10">
        <v>25.4</v>
      </c>
      <c r="F9" s="10">
        <v>132</v>
      </c>
      <c r="G9" s="28">
        <f t="shared" si="0"/>
        <v>519.6850393700788</v>
      </c>
      <c r="H9" s="10">
        <v>4.1</v>
      </c>
      <c r="I9" s="28">
        <f t="shared" si="1"/>
        <v>3.106060606060606</v>
      </c>
      <c r="J9" s="10">
        <v>3.7</v>
      </c>
      <c r="K9" s="28">
        <f t="shared" si="2"/>
        <v>90.24390243902441</v>
      </c>
      <c r="L9" s="7"/>
      <c r="M9" s="7"/>
    </row>
    <row r="10" spans="1:13" ht="76.5" customHeight="1" outlineLevel="1">
      <c r="A10" s="3" t="s">
        <v>5</v>
      </c>
      <c r="B10" s="3" t="s">
        <v>10</v>
      </c>
      <c r="C10" s="17" t="s">
        <v>23</v>
      </c>
      <c r="D10" s="10">
        <v>6380.2</v>
      </c>
      <c r="E10" s="10">
        <v>6316.8</v>
      </c>
      <c r="F10" s="10">
        <v>6772.7</v>
      </c>
      <c r="G10" s="28">
        <f t="shared" si="0"/>
        <v>107.21726190476191</v>
      </c>
      <c r="H10" s="10">
        <v>6178.5</v>
      </c>
      <c r="I10" s="28">
        <f t="shared" si="1"/>
        <v>91.22654185184639</v>
      </c>
      <c r="J10" s="10">
        <v>6199.8</v>
      </c>
      <c r="K10" s="28">
        <f t="shared" si="2"/>
        <v>100.34474386987134</v>
      </c>
      <c r="L10" s="7"/>
      <c r="M10" s="7"/>
    </row>
    <row r="11" spans="1:13" ht="18.75" outlineLevel="1">
      <c r="A11" s="3" t="s">
        <v>5</v>
      </c>
      <c r="B11" s="3" t="s">
        <v>15</v>
      </c>
      <c r="C11" s="17" t="s">
        <v>24</v>
      </c>
      <c r="D11" s="10">
        <v>0</v>
      </c>
      <c r="E11" s="10">
        <v>0</v>
      </c>
      <c r="F11" s="10">
        <v>505.5</v>
      </c>
      <c r="G11" s="28"/>
      <c r="H11" s="10">
        <v>0</v>
      </c>
      <c r="I11" s="28">
        <f t="shared" si="1"/>
        <v>0</v>
      </c>
      <c r="J11" s="10">
        <v>0</v>
      </c>
      <c r="K11" s="28">
        <v>0</v>
      </c>
      <c r="L11" s="7"/>
      <c r="M11" s="7"/>
    </row>
    <row r="12" spans="1:13" ht="18.75" outlineLevel="1">
      <c r="A12" s="3" t="s">
        <v>5</v>
      </c>
      <c r="B12" s="3" t="s">
        <v>17</v>
      </c>
      <c r="C12" s="17" t="s">
        <v>25</v>
      </c>
      <c r="D12" s="10">
        <v>18769.8</v>
      </c>
      <c r="E12" s="10">
        <v>18428.9</v>
      </c>
      <c r="F12" s="10">
        <v>16740.3</v>
      </c>
      <c r="G12" s="28">
        <f t="shared" si="0"/>
        <v>90.83721763100347</v>
      </c>
      <c r="H12" s="10">
        <v>17577.2</v>
      </c>
      <c r="I12" s="28">
        <f t="shared" si="1"/>
        <v>104.99931303501133</v>
      </c>
      <c r="J12" s="10">
        <v>21070.6</v>
      </c>
      <c r="K12" s="28">
        <f t="shared" si="2"/>
        <v>119.87461029060373</v>
      </c>
      <c r="L12" s="7"/>
      <c r="M12" s="7"/>
    </row>
    <row r="13" spans="1:13" ht="19.5">
      <c r="A13" s="4" t="s">
        <v>6</v>
      </c>
      <c r="B13" s="4" t="s">
        <v>19</v>
      </c>
      <c r="C13" s="26" t="s">
        <v>26</v>
      </c>
      <c r="D13" s="11">
        <f>D14</f>
        <v>268.2</v>
      </c>
      <c r="E13" s="11">
        <f>E14</f>
        <v>293.4</v>
      </c>
      <c r="F13" s="11">
        <f>F14</f>
        <v>285.4</v>
      </c>
      <c r="G13" s="27">
        <f t="shared" si="0"/>
        <v>97.2733469665985</v>
      </c>
      <c r="H13" s="11">
        <f>H14</f>
        <v>294.6</v>
      </c>
      <c r="I13" s="27">
        <f t="shared" si="1"/>
        <v>103.22354590049056</v>
      </c>
      <c r="J13" s="11">
        <f>J14</f>
        <v>304.6</v>
      </c>
      <c r="K13" s="27">
        <f t="shared" si="2"/>
        <v>103.39443312966733</v>
      </c>
      <c r="L13" s="7"/>
      <c r="M13" s="7"/>
    </row>
    <row r="14" spans="1:13" ht="37.5" outlineLevel="1">
      <c r="A14" s="3" t="s">
        <v>6</v>
      </c>
      <c r="B14" s="3" t="s">
        <v>7</v>
      </c>
      <c r="C14" s="17" t="s">
        <v>27</v>
      </c>
      <c r="D14" s="10">
        <v>268.2</v>
      </c>
      <c r="E14" s="10">
        <v>293.4</v>
      </c>
      <c r="F14" s="10">
        <v>285.4</v>
      </c>
      <c r="G14" s="28">
        <f t="shared" si="0"/>
        <v>97.2733469665985</v>
      </c>
      <c r="H14" s="10">
        <v>294.6</v>
      </c>
      <c r="I14" s="28">
        <f t="shared" si="1"/>
        <v>103.22354590049056</v>
      </c>
      <c r="J14" s="10">
        <v>304.6</v>
      </c>
      <c r="K14" s="28">
        <f t="shared" si="2"/>
        <v>103.39443312966733</v>
      </c>
      <c r="L14" s="7"/>
      <c r="M14" s="7"/>
    </row>
    <row r="15" spans="1:13" ht="44.25" customHeight="1">
      <c r="A15" s="4" t="s">
        <v>7</v>
      </c>
      <c r="B15" s="4" t="s">
        <v>19</v>
      </c>
      <c r="C15" s="26" t="s">
        <v>28</v>
      </c>
      <c r="D15" s="11">
        <f>SUM(D16:D16)</f>
        <v>0</v>
      </c>
      <c r="E15" s="11">
        <f>SUM(E16:E16)</f>
        <v>0</v>
      </c>
      <c r="F15" s="11">
        <f>SUM(F16:F17)</f>
        <v>42.4</v>
      </c>
      <c r="G15" s="27">
        <v>0</v>
      </c>
      <c r="H15" s="11">
        <f>SUM(H16:H17)</f>
        <v>42.4</v>
      </c>
      <c r="I15" s="27">
        <f t="shared" si="1"/>
        <v>100</v>
      </c>
      <c r="J15" s="11">
        <f>SUM(J16:J17)</f>
        <v>42.4</v>
      </c>
      <c r="K15" s="27">
        <f t="shared" si="2"/>
        <v>100</v>
      </c>
      <c r="L15" s="7"/>
      <c r="M15" s="7"/>
    </row>
    <row r="16" spans="1:13" ht="55.5" customHeight="1" outlineLevel="1">
      <c r="A16" s="3" t="s">
        <v>7</v>
      </c>
      <c r="B16" s="3" t="s">
        <v>13</v>
      </c>
      <c r="C16" s="17" t="s">
        <v>54</v>
      </c>
      <c r="D16" s="10">
        <v>0</v>
      </c>
      <c r="E16" s="10">
        <v>0</v>
      </c>
      <c r="F16" s="10">
        <v>37.4</v>
      </c>
      <c r="G16" s="28">
        <v>0</v>
      </c>
      <c r="H16" s="10">
        <v>37.4</v>
      </c>
      <c r="I16" s="28">
        <f t="shared" si="1"/>
        <v>100</v>
      </c>
      <c r="J16" s="10">
        <v>37.4</v>
      </c>
      <c r="K16" s="28">
        <f t="shared" si="2"/>
        <v>100</v>
      </c>
      <c r="L16" s="7"/>
      <c r="M16" s="7"/>
    </row>
    <row r="17" spans="1:13" ht="55.5" customHeight="1" outlineLevel="1">
      <c r="A17" s="3"/>
      <c r="B17" s="3"/>
      <c r="C17" s="17" t="s">
        <v>69</v>
      </c>
      <c r="D17" s="10">
        <v>0</v>
      </c>
      <c r="E17" s="10">
        <v>0</v>
      </c>
      <c r="F17" s="10">
        <v>5</v>
      </c>
      <c r="G17" s="28">
        <v>0</v>
      </c>
      <c r="H17" s="10">
        <v>5</v>
      </c>
      <c r="I17" s="28">
        <f t="shared" si="1"/>
        <v>100</v>
      </c>
      <c r="J17" s="10">
        <v>5</v>
      </c>
      <c r="K17" s="28">
        <f t="shared" si="2"/>
        <v>100</v>
      </c>
      <c r="L17" s="7"/>
      <c r="M17" s="7"/>
    </row>
    <row r="18" spans="1:13" ht="19.5">
      <c r="A18" s="4" t="s">
        <v>8</v>
      </c>
      <c r="B18" s="4" t="s">
        <v>19</v>
      </c>
      <c r="C18" s="26" t="s">
        <v>29</v>
      </c>
      <c r="D18" s="11">
        <f>SUM(D19:D22)</f>
        <v>13622.2</v>
      </c>
      <c r="E18" s="11">
        <f>SUM(E19:E22)</f>
        <v>38682.9</v>
      </c>
      <c r="F18" s="11">
        <f>SUM(F19:F22)</f>
        <v>35908.600000000006</v>
      </c>
      <c r="G18" s="27">
        <f t="shared" si="0"/>
        <v>92.82809716955039</v>
      </c>
      <c r="H18" s="11">
        <f>SUM(H19:H22)</f>
        <v>18318.300000000003</v>
      </c>
      <c r="I18" s="27">
        <f t="shared" si="1"/>
        <v>51.01368474404461</v>
      </c>
      <c r="J18" s="11">
        <f>SUM(J19:J22)</f>
        <v>17168.9</v>
      </c>
      <c r="K18" s="27">
        <f t="shared" si="2"/>
        <v>93.72540028277733</v>
      </c>
      <c r="L18" s="7"/>
      <c r="M18" s="7"/>
    </row>
    <row r="19" spans="1:13" ht="25.5" customHeight="1" outlineLevel="1">
      <c r="A19" s="3" t="s">
        <v>8</v>
      </c>
      <c r="B19" s="3" t="s">
        <v>9</v>
      </c>
      <c r="C19" s="17" t="s">
        <v>30</v>
      </c>
      <c r="D19" s="10">
        <v>65.7</v>
      </c>
      <c r="E19" s="10">
        <v>65.1</v>
      </c>
      <c r="F19" s="10">
        <v>58.6</v>
      </c>
      <c r="G19" s="28">
        <f t="shared" si="0"/>
        <v>90.01536098310294</v>
      </c>
      <c r="H19" s="10">
        <v>58.6</v>
      </c>
      <c r="I19" s="28">
        <f t="shared" si="1"/>
        <v>100</v>
      </c>
      <c r="J19" s="10">
        <v>58.6</v>
      </c>
      <c r="K19" s="28">
        <f t="shared" si="2"/>
        <v>100</v>
      </c>
      <c r="L19" s="7"/>
      <c r="M19" s="7"/>
    </row>
    <row r="20" spans="1:13" ht="25.5" customHeight="1" outlineLevel="1">
      <c r="A20" s="3" t="s">
        <v>8</v>
      </c>
      <c r="B20" s="3" t="s">
        <v>12</v>
      </c>
      <c r="C20" s="17" t="s">
        <v>56</v>
      </c>
      <c r="D20" s="10">
        <v>10164.7</v>
      </c>
      <c r="E20" s="10">
        <v>12270.2</v>
      </c>
      <c r="F20" s="10">
        <v>12270.2</v>
      </c>
      <c r="G20" s="28">
        <v>0</v>
      </c>
      <c r="H20" s="10">
        <v>12270.2</v>
      </c>
      <c r="I20" s="28">
        <f t="shared" si="1"/>
        <v>100</v>
      </c>
      <c r="J20" s="10">
        <v>11670.2</v>
      </c>
      <c r="K20" s="28">
        <f t="shared" si="2"/>
        <v>95.11010415478151</v>
      </c>
      <c r="L20" s="7"/>
      <c r="M20" s="7"/>
    </row>
    <row r="21" spans="1:13" ht="24.75" customHeight="1" outlineLevel="1">
      <c r="A21" s="3" t="s">
        <v>8</v>
      </c>
      <c r="B21" s="3" t="s">
        <v>13</v>
      </c>
      <c r="C21" s="17" t="s">
        <v>32</v>
      </c>
      <c r="D21" s="10">
        <v>2999.3</v>
      </c>
      <c r="E21" s="10">
        <v>21201.4</v>
      </c>
      <c r="F21" s="10">
        <v>23062.5</v>
      </c>
      <c r="G21" s="28">
        <f t="shared" si="0"/>
        <v>108.77819389285612</v>
      </c>
      <c r="H21" s="10">
        <v>4493.3</v>
      </c>
      <c r="I21" s="28">
        <f t="shared" si="1"/>
        <v>19.483143631436313</v>
      </c>
      <c r="J21" s="10">
        <v>4544.9</v>
      </c>
      <c r="K21" s="28">
        <f t="shared" si="2"/>
        <v>101.14837647163553</v>
      </c>
      <c r="L21" s="7"/>
      <c r="M21" s="7"/>
    </row>
    <row r="22" spans="1:13" ht="37.5" outlineLevel="1">
      <c r="A22" s="3" t="s">
        <v>8</v>
      </c>
      <c r="B22" s="3" t="s">
        <v>16</v>
      </c>
      <c r="C22" s="17" t="s">
        <v>31</v>
      </c>
      <c r="D22" s="10">
        <v>392.5</v>
      </c>
      <c r="E22" s="10">
        <v>5146.2</v>
      </c>
      <c r="F22" s="10">
        <v>517.3</v>
      </c>
      <c r="G22" s="28">
        <f t="shared" si="0"/>
        <v>10.052077260891531</v>
      </c>
      <c r="H22" s="10">
        <v>1496.2</v>
      </c>
      <c r="I22" s="28">
        <f t="shared" si="1"/>
        <v>289.23255364392037</v>
      </c>
      <c r="J22" s="10">
        <v>895.2</v>
      </c>
      <c r="K22" s="28">
        <f t="shared" si="2"/>
        <v>59.83157331907499</v>
      </c>
      <c r="L22" s="7"/>
      <c r="M22" s="7"/>
    </row>
    <row r="23" spans="1:13" ht="19.5">
      <c r="A23" s="4" t="s">
        <v>9</v>
      </c>
      <c r="B23" s="4" t="s">
        <v>19</v>
      </c>
      <c r="C23" s="26" t="s">
        <v>33</v>
      </c>
      <c r="D23" s="11">
        <f>SUM(D24:D25)</f>
        <v>1222.2</v>
      </c>
      <c r="E23" s="11">
        <f>SUM(E24:E24)</f>
        <v>6078.1</v>
      </c>
      <c r="F23" s="11">
        <f>SUM(F24:F25)</f>
        <v>896.3</v>
      </c>
      <c r="G23" s="27">
        <f t="shared" si="0"/>
        <v>14.746384560964772</v>
      </c>
      <c r="H23" s="11">
        <f>SUM(H24:H25)</f>
        <v>635</v>
      </c>
      <c r="I23" s="27">
        <f t="shared" si="1"/>
        <v>70.84681468258395</v>
      </c>
      <c r="J23" s="11">
        <f>SUM(J24:J25)</f>
        <v>595</v>
      </c>
      <c r="K23" s="27">
        <f t="shared" si="2"/>
        <v>93.7007874015748</v>
      </c>
      <c r="L23" s="7"/>
      <c r="M23" s="7"/>
    </row>
    <row r="24" spans="1:13" ht="18.75" outlineLevel="1">
      <c r="A24" s="3" t="s">
        <v>9</v>
      </c>
      <c r="B24" s="3" t="s">
        <v>5</v>
      </c>
      <c r="C24" s="17" t="s">
        <v>34</v>
      </c>
      <c r="D24" s="10">
        <v>784.7</v>
      </c>
      <c r="E24" s="10">
        <v>6078.1</v>
      </c>
      <c r="F24" s="10">
        <v>756.3</v>
      </c>
      <c r="G24" s="28">
        <f t="shared" si="0"/>
        <v>12.443033184712327</v>
      </c>
      <c r="H24" s="10">
        <v>495</v>
      </c>
      <c r="I24" s="28">
        <f t="shared" si="1"/>
        <v>65.4502181673939</v>
      </c>
      <c r="J24" s="10">
        <v>495</v>
      </c>
      <c r="K24" s="28">
        <f t="shared" si="2"/>
        <v>100</v>
      </c>
      <c r="L24" s="7"/>
      <c r="M24" s="7"/>
    </row>
    <row r="25" spans="1:13" ht="18.75" outlineLevel="1">
      <c r="A25" s="3" t="s">
        <v>9</v>
      </c>
      <c r="B25" s="3" t="s">
        <v>6</v>
      </c>
      <c r="C25" s="17" t="s">
        <v>57</v>
      </c>
      <c r="D25" s="10">
        <v>437.5</v>
      </c>
      <c r="E25" s="10">
        <v>1231.8</v>
      </c>
      <c r="F25" s="10">
        <v>140</v>
      </c>
      <c r="G25" s="28">
        <v>0</v>
      </c>
      <c r="H25" s="10">
        <v>140</v>
      </c>
      <c r="I25" s="28">
        <f t="shared" si="1"/>
        <v>100</v>
      </c>
      <c r="J25" s="10">
        <v>100</v>
      </c>
      <c r="K25" s="28">
        <f t="shared" si="2"/>
        <v>71.42857142857143</v>
      </c>
      <c r="L25" s="7"/>
      <c r="M25" s="7"/>
    </row>
    <row r="26" spans="1:13" ht="30" customHeight="1">
      <c r="A26" s="4" t="s">
        <v>10</v>
      </c>
      <c r="B26" s="4" t="s">
        <v>19</v>
      </c>
      <c r="C26" s="26" t="s">
        <v>35</v>
      </c>
      <c r="D26" s="11">
        <f>SUM(D27:D27)</f>
        <v>0</v>
      </c>
      <c r="E26" s="11">
        <f>SUM(E27:E27)</f>
        <v>0</v>
      </c>
      <c r="F26" s="11">
        <f>SUM(F27:F27)</f>
        <v>0</v>
      </c>
      <c r="G26" s="27">
        <v>0</v>
      </c>
      <c r="H26" s="11">
        <f>SUM(H27:H27)</f>
        <v>23660</v>
      </c>
      <c r="I26" s="27">
        <v>0</v>
      </c>
      <c r="J26" s="11">
        <f>SUM(J27:J27)</f>
        <v>0</v>
      </c>
      <c r="K26" s="27">
        <v>0</v>
      </c>
      <c r="L26" s="7"/>
      <c r="M26" s="7"/>
    </row>
    <row r="27" spans="1:13" ht="42" customHeight="1" outlineLevel="1">
      <c r="A27" s="3" t="s">
        <v>10</v>
      </c>
      <c r="B27" s="3" t="s">
        <v>9</v>
      </c>
      <c r="C27" s="17" t="s">
        <v>36</v>
      </c>
      <c r="D27" s="10">
        <v>0</v>
      </c>
      <c r="E27" s="10">
        <v>0</v>
      </c>
      <c r="F27" s="10">
        <v>0</v>
      </c>
      <c r="G27" s="28">
        <v>0</v>
      </c>
      <c r="H27" s="10">
        <v>23660</v>
      </c>
      <c r="I27" s="28">
        <v>0</v>
      </c>
      <c r="J27" s="10">
        <v>0</v>
      </c>
      <c r="K27" s="28">
        <v>0</v>
      </c>
      <c r="L27" s="7"/>
      <c r="M27" s="7"/>
    </row>
    <row r="28" spans="1:13" ht="19.5">
      <c r="A28" s="4" t="s">
        <v>11</v>
      </c>
      <c r="B28" s="4" t="s">
        <v>19</v>
      </c>
      <c r="C28" s="26" t="s">
        <v>37</v>
      </c>
      <c r="D28" s="11">
        <f>SUM(D29:D34)</f>
        <v>134658</v>
      </c>
      <c r="E28" s="11">
        <f>SUM(E29:E34)</f>
        <v>146838.1</v>
      </c>
      <c r="F28" s="11">
        <f>SUM(F29:F34)</f>
        <v>138513.30000000002</v>
      </c>
      <c r="G28" s="27">
        <f t="shared" si="0"/>
        <v>94.33062672426298</v>
      </c>
      <c r="H28" s="11">
        <f>SUM(H29:H34)</f>
        <v>122089.3</v>
      </c>
      <c r="I28" s="27">
        <f t="shared" si="1"/>
        <v>88.14265489306801</v>
      </c>
      <c r="J28" s="11">
        <f>SUM(J29:J34)</f>
        <v>122451.40000000001</v>
      </c>
      <c r="K28" s="27">
        <f t="shared" si="2"/>
        <v>100.29658618732356</v>
      </c>
      <c r="L28" s="7"/>
      <c r="M28" s="7"/>
    </row>
    <row r="29" spans="1:13" ht="18.75" outlineLevel="1">
      <c r="A29" s="3" t="s">
        <v>11</v>
      </c>
      <c r="B29" s="3" t="s">
        <v>5</v>
      </c>
      <c r="C29" s="17" t="s">
        <v>38</v>
      </c>
      <c r="D29" s="10">
        <v>36782.7</v>
      </c>
      <c r="E29" s="10">
        <v>39721.9</v>
      </c>
      <c r="F29" s="10">
        <v>38211.3</v>
      </c>
      <c r="G29" s="28">
        <f t="shared" si="0"/>
        <v>96.19706006006761</v>
      </c>
      <c r="H29" s="10">
        <v>34287</v>
      </c>
      <c r="I29" s="28">
        <f t="shared" si="1"/>
        <v>89.73000133468372</v>
      </c>
      <c r="J29" s="10">
        <v>34287</v>
      </c>
      <c r="K29" s="28">
        <f t="shared" si="2"/>
        <v>100</v>
      </c>
      <c r="L29" s="7"/>
      <c r="M29" s="7"/>
    </row>
    <row r="30" spans="1:13" ht="18.75" outlineLevel="1">
      <c r="A30" s="3" t="s">
        <v>11</v>
      </c>
      <c r="B30" s="3" t="s">
        <v>6</v>
      </c>
      <c r="C30" s="17" t="s">
        <v>39</v>
      </c>
      <c r="D30" s="10">
        <v>89575.8</v>
      </c>
      <c r="E30" s="10">
        <v>91675.7</v>
      </c>
      <c r="F30" s="10">
        <v>90975.5</v>
      </c>
      <c r="G30" s="28">
        <f t="shared" si="0"/>
        <v>99.23622072152163</v>
      </c>
      <c r="H30" s="10">
        <v>79679.5</v>
      </c>
      <c r="I30" s="28">
        <f t="shared" si="1"/>
        <v>87.58347027496414</v>
      </c>
      <c r="J30" s="10">
        <v>80048.6</v>
      </c>
      <c r="K30" s="28">
        <f t="shared" si="2"/>
        <v>100.46323081846649</v>
      </c>
      <c r="L30" s="7"/>
      <c r="M30" s="7"/>
    </row>
    <row r="31" spans="1:13" ht="18.75" outlineLevel="1">
      <c r="A31" s="3" t="s">
        <v>11</v>
      </c>
      <c r="B31" s="3" t="s">
        <v>7</v>
      </c>
      <c r="C31" s="17" t="s">
        <v>51</v>
      </c>
      <c r="D31" s="10">
        <v>8230.2</v>
      </c>
      <c r="E31" s="10">
        <v>14706.1</v>
      </c>
      <c r="F31" s="10">
        <v>8543.8</v>
      </c>
      <c r="G31" s="28">
        <f t="shared" si="0"/>
        <v>58.096980164693555</v>
      </c>
      <c r="H31" s="10">
        <v>7323.1</v>
      </c>
      <c r="I31" s="28">
        <f t="shared" si="1"/>
        <v>85.71244645239824</v>
      </c>
      <c r="J31" s="10">
        <v>7323.1</v>
      </c>
      <c r="K31" s="28">
        <f t="shared" si="2"/>
        <v>100</v>
      </c>
      <c r="L31" s="7"/>
      <c r="M31" s="7"/>
    </row>
    <row r="32" spans="1:13" ht="34.5" outlineLevel="1">
      <c r="A32" s="3" t="s">
        <v>11</v>
      </c>
      <c r="B32" s="3" t="s">
        <v>9</v>
      </c>
      <c r="C32" s="29" t="s">
        <v>68</v>
      </c>
      <c r="D32" s="10">
        <v>0</v>
      </c>
      <c r="E32" s="10">
        <v>0</v>
      </c>
      <c r="F32" s="10">
        <v>22</v>
      </c>
      <c r="G32" s="28">
        <v>0</v>
      </c>
      <c r="H32" s="10">
        <v>22</v>
      </c>
      <c r="I32" s="28">
        <f t="shared" si="1"/>
        <v>100</v>
      </c>
      <c r="J32" s="10">
        <v>22</v>
      </c>
      <c r="K32" s="28">
        <f t="shared" si="2"/>
        <v>100</v>
      </c>
      <c r="L32" s="7"/>
      <c r="M32" s="7"/>
    </row>
    <row r="33" spans="1:13" ht="18.75" outlineLevel="1">
      <c r="A33" s="3" t="s">
        <v>11</v>
      </c>
      <c r="B33" s="3" t="s">
        <v>11</v>
      </c>
      <c r="C33" s="17" t="s">
        <v>52</v>
      </c>
      <c r="D33" s="10">
        <v>0</v>
      </c>
      <c r="E33" s="10">
        <v>664.4</v>
      </c>
      <c r="F33" s="10">
        <v>726.7</v>
      </c>
      <c r="G33" s="28">
        <f t="shared" si="0"/>
        <v>109.37688139674894</v>
      </c>
      <c r="H33" s="10">
        <v>736.7</v>
      </c>
      <c r="I33" s="28">
        <f t="shared" si="1"/>
        <v>101.37608366588688</v>
      </c>
      <c r="J33" s="10">
        <v>736.7</v>
      </c>
      <c r="K33" s="28">
        <f t="shared" si="2"/>
        <v>100</v>
      </c>
      <c r="L33" s="7"/>
      <c r="M33" s="7"/>
    </row>
    <row r="34" spans="1:13" ht="18.75" outlineLevel="1">
      <c r="A34" s="3" t="s">
        <v>11</v>
      </c>
      <c r="B34" s="3" t="s">
        <v>13</v>
      </c>
      <c r="C34" s="17" t="s">
        <v>40</v>
      </c>
      <c r="D34" s="10">
        <v>69.3</v>
      </c>
      <c r="E34" s="10">
        <v>70</v>
      </c>
      <c r="F34" s="10">
        <v>34</v>
      </c>
      <c r="G34" s="28">
        <f t="shared" si="0"/>
        <v>48.57142857142857</v>
      </c>
      <c r="H34" s="10">
        <v>41</v>
      </c>
      <c r="I34" s="28">
        <f t="shared" si="1"/>
        <v>120.58823529411764</v>
      </c>
      <c r="J34" s="10">
        <v>34</v>
      </c>
      <c r="K34" s="28">
        <f t="shared" si="2"/>
        <v>82.92682926829268</v>
      </c>
      <c r="L34" s="7"/>
      <c r="M34" s="7"/>
    </row>
    <row r="35" spans="1:13" ht="19.5">
      <c r="A35" s="4" t="s">
        <v>12</v>
      </c>
      <c r="B35" s="4" t="s">
        <v>19</v>
      </c>
      <c r="C35" s="26" t="s">
        <v>41</v>
      </c>
      <c r="D35" s="11">
        <f>SUM(D36:D36)</f>
        <v>31473.5</v>
      </c>
      <c r="E35" s="11">
        <f>SUM(E36:E36)</f>
        <v>39515</v>
      </c>
      <c r="F35" s="11">
        <f>SUM(F36:F36)</f>
        <v>31187.3</v>
      </c>
      <c r="G35" s="27">
        <f t="shared" si="0"/>
        <v>78.92521827154245</v>
      </c>
      <c r="H35" s="11">
        <f>SUM(H36:H36)</f>
        <v>25081</v>
      </c>
      <c r="I35" s="27">
        <f t="shared" si="1"/>
        <v>80.42055580316347</v>
      </c>
      <c r="J35" s="11">
        <f>SUM(J36:J36)</f>
        <v>25081</v>
      </c>
      <c r="K35" s="27">
        <f t="shared" si="2"/>
        <v>100</v>
      </c>
      <c r="L35" s="7"/>
      <c r="M35" s="7"/>
    </row>
    <row r="36" spans="1:13" ht="18.75" outlineLevel="1">
      <c r="A36" s="3" t="s">
        <v>12</v>
      </c>
      <c r="B36" s="3" t="s">
        <v>5</v>
      </c>
      <c r="C36" s="17" t="s">
        <v>42</v>
      </c>
      <c r="D36" s="10">
        <v>31473.5</v>
      </c>
      <c r="E36" s="10">
        <v>39515</v>
      </c>
      <c r="F36" s="10">
        <v>31187.3</v>
      </c>
      <c r="G36" s="28">
        <f t="shared" si="0"/>
        <v>78.92521827154245</v>
      </c>
      <c r="H36" s="10">
        <v>25081</v>
      </c>
      <c r="I36" s="28">
        <f t="shared" si="1"/>
        <v>80.42055580316347</v>
      </c>
      <c r="J36" s="10">
        <v>25081</v>
      </c>
      <c r="K36" s="28">
        <f t="shared" si="2"/>
        <v>100</v>
      </c>
      <c r="L36" s="7"/>
      <c r="M36" s="7"/>
    </row>
    <row r="37" spans="1:13" ht="19.5">
      <c r="A37" s="4" t="s">
        <v>14</v>
      </c>
      <c r="B37" s="4" t="s">
        <v>19</v>
      </c>
      <c r="C37" s="26" t="s">
        <v>43</v>
      </c>
      <c r="D37" s="11">
        <f>SUM(D38:D40)</f>
        <v>15086.300000000001</v>
      </c>
      <c r="E37" s="11">
        <f>SUM(E38:E40)</f>
        <v>14022.3</v>
      </c>
      <c r="F37" s="11">
        <f>SUM(F38:F40)</f>
        <v>15886.8</v>
      </c>
      <c r="G37" s="27">
        <f t="shared" si="0"/>
        <v>113.29667743522818</v>
      </c>
      <c r="H37" s="11">
        <f>SUM(H38:H40)</f>
        <v>15891.8</v>
      </c>
      <c r="I37" s="27">
        <f t="shared" si="1"/>
        <v>100.03147266913413</v>
      </c>
      <c r="J37" s="11">
        <f>SUM(J38:J40)</f>
        <v>15891.8</v>
      </c>
      <c r="K37" s="27">
        <f t="shared" si="2"/>
        <v>100</v>
      </c>
      <c r="L37" s="7"/>
      <c r="M37" s="7"/>
    </row>
    <row r="38" spans="1:13" ht="18.75" outlineLevel="1">
      <c r="A38" s="3" t="s">
        <v>14</v>
      </c>
      <c r="B38" s="3" t="s">
        <v>5</v>
      </c>
      <c r="C38" s="17" t="s">
        <v>44</v>
      </c>
      <c r="D38" s="10">
        <v>2208.6</v>
      </c>
      <c r="E38" s="10">
        <v>2293</v>
      </c>
      <c r="F38" s="10">
        <v>2293</v>
      </c>
      <c r="G38" s="28">
        <f t="shared" si="0"/>
        <v>100</v>
      </c>
      <c r="H38" s="10">
        <v>2293</v>
      </c>
      <c r="I38" s="28">
        <f t="shared" si="1"/>
        <v>100</v>
      </c>
      <c r="J38" s="10">
        <v>2293</v>
      </c>
      <c r="K38" s="28">
        <f t="shared" si="2"/>
        <v>100</v>
      </c>
      <c r="L38" s="7"/>
      <c r="M38" s="7"/>
    </row>
    <row r="39" spans="1:13" ht="18.75" outlineLevel="1">
      <c r="A39" s="3" t="s">
        <v>14</v>
      </c>
      <c r="B39" s="3" t="s">
        <v>8</v>
      </c>
      <c r="C39" s="17" t="s">
        <v>45</v>
      </c>
      <c r="D39" s="10">
        <v>12877.7</v>
      </c>
      <c r="E39" s="10">
        <v>11724.3</v>
      </c>
      <c r="F39" s="10">
        <v>13568.8</v>
      </c>
      <c r="G39" s="28">
        <f t="shared" si="0"/>
        <v>115.7322825243298</v>
      </c>
      <c r="H39" s="10">
        <v>13568.8</v>
      </c>
      <c r="I39" s="28">
        <f t="shared" si="1"/>
        <v>100</v>
      </c>
      <c r="J39" s="10">
        <v>13568.8</v>
      </c>
      <c r="K39" s="28">
        <f t="shared" si="2"/>
        <v>100</v>
      </c>
      <c r="L39" s="7"/>
      <c r="M39" s="7"/>
    </row>
    <row r="40" spans="1:13" ht="37.5" outlineLevel="1">
      <c r="A40" s="3" t="s">
        <v>14</v>
      </c>
      <c r="B40" s="3" t="s">
        <v>10</v>
      </c>
      <c r="C40" s="17" t="s">
        <v>46</v>
      </c>
      <c r="D40" s="10">
        <v>0</v>
      </c>
      <c r="E40" s="10">
        <v>5</v>
      </c>
      <c r="F40" s="10">
        <v>25</v>
      </c>
      <c r="G40" s="28">
        <f t="shared" si="0"/>
        <v>500</v>
      </c>
      <c r="H40" s="10">
        <v>30</v>
      </c>
      <c r="I40" s="28">
        <f t="shared" si="1"/>
        <v>120</v>
      </c>
      <c r="J40" s="10">
        <v>30</v>
      </c>
      <c r="K40" s="28">
        <f t="shared" si="2"/>
        <v>100</v>
      </c>
      <c r="L40" s="7"/>
      <c r="M40" s="7"/>
    </row>
    <row r="41" spans="1:13" ht="19.5">
      <c r="A41" s="4" t="s">
        <v>15</v>
      </c>
      <c r="B41" s="4" t="s">
        <v>19</v>
      </c>
      <c r="C41" s="26" t="s">
        <v>47</v>
      </c>
      <c r="D41" s="11">
        <f>SUM(D42:D42)</f>
        <v>2115.3</v>
      </c>
      <c r="E41" s="11">
        <f>SUM(E42:E42)</f>
        <v>321.7</v>
      </c>
      <c r="F41" s="11">
        <f>SUM(F42:F42)</f>
        <v>360.8</v>
      </c>
      <c r="G41" s="27">
        <f t="shared" si="0"/>
        <v>112.15418091389493</v>
      </c>
      <c r="H41" s="11">
        <f>SUM(H42:H42)</f>
        <v>363.7</v>
      </c>
      <c r="I41" s="27">
        <f t="shared" si="1"/>
        <v>100.80376940133038</v>
      </c>
      <c r="J41" s="11">
        <f>SUM(J42:J42)</f>
        <v>363.7</v>
      </c>
      <c r="K41" s="27">
        <f t="shared" si="2"/>
        <v>100</v>
      </c>
      <c r="L41" s="7"/>
      <c r="M41" s="7"/>
    </row>
    <row r="42" spans="1:13" ht="18.75" outlineLevel="1">
      <c r="A42" s="3" t="s">
        <v>15</v>
      </c>
      <c r="B42" s="3" t="s">
        <v>5</v>
      </c>
      <c r="C42" s="17" t="s">
        <v>48</v>
      </c>
      <c r="D42" s="10">
        <v>2115.3</v>
      </c>
      <c r="E42" s="10">
        <v>321.7</v>
      </c>
      <c r="F42" s="10">
        <v>360.8</v>
      </c>
      <c r="G42" s="28">
        <f t="shared" si="0"/>
        <v>112.15418091389493</v>
      </c>
      <c r="H42" s="10">
        <v>363.7</v>
      </c>
      <c r="I42" s="28">
        <f t="shared" si="1"/>
        <v>100.80376940133038</v>
      </c>
      <c r="J42" s="10">
        <v>363.7</v>
      </c>
      <c r="K42" s="28">
        <f t="shared" si="2"/>
        <v>100</v>
      </c>
      <c r="L42" s="7"/>
      <c r="M42" s="7"/>
    </row>
    <row r="43" spans="1:13" ht="39.75" customHeight="1">
      <c r="A43" s="4" t="s">
        <v>17</v>
      </c>
      <c r="B43" s="4" t="s">
        <v>19</v>
      </c>
      <c r="C43" s="26" t="s">
        <v>62</v>
      </c>
      <c r="D43" s="11">
        <f>D44</f>
        <v>223.8</v>
      </c>
      <c r="E43" s="11">
        <f aca="true" t="shared" si="3" ref="E43:J43">E44</f>
        <v>19.7</v>
      </c>
      <c r="F43" s="11">
        <f t="shared" si="3"/>
        <v>1</v>
      </c>
      <c r="G43" s="27">
        <v>0</v>
      </c>
      <c r="H43" s="11">
        <f t="shared" si="3"/>
        <v>0.6</v>
      </c>
      <c r="I43" s="27">
        <f>H43/F43*100</f>
        <v>60</v>
      </c>
      <c r="J43" s="11">
        <f t="shared" si="3"/>
        <v>0.6</v>
      </c>
      <c r="K43" s="27">
        <f>J43/H43*100</f>
        <v>100</v>
      </c>
      <c r="L43" s="7"/>
      <c r="M43" s="7"/>
    </row>
    <row r="44" spans="1:13" ht="43.5" customHeight="1" outlineLevel="1">
      <c r="A44" s="3" t="s">
        <v>17</v>
      </c>
      <c r="B44" s="3" t="s">
        <v>5</v>
      </c>
      <c r="C44" s="17" t="s">
        <v>61</v>
      </c>
      <c r="D44" s="10">
        <v>223.8</v>
      </c>
      <c r="E44" s="10">
        <v>19.7</v>
      </c>
      <c r="F44" s="10">
        <v>1</v>
      </c>
      <c r="G44" s="28">
        <v>0</v>
      </c>
      <c r="H44" s="10">
        <v>0.6</v>
      </c>
      <c r="I44" s="28">
        <f>H44/F44*100</f>
        <v>60</v>
      </c>
      <c r="J44" s="10">
        <v>0.6</v>
      </c>
      <c r="K44" s="28">
        <f>J44/H44*100</f>
        <v>100</v>
      </c>
      <c r="L44" s="7"/>
      <c r="M44" s="7"/>
    </row>
    <row r="45" spans="1:13" ht="57">
      <c r="A45" s="4" t="s">
        <v>18</v>
      </c>
      <c r="B45" s="4" t="s">
        <v>19</v>
      </c>
      <c r="C45" s="26" t="s">
        <v>53</v>
      </c>
      <c r="D45" s="11">
        <f>SUM(D46:D46)</f>
        <v>14177.9</v>
      </c>
      <c r="E45" s="11">
        <f>SUM(E46:E46)</f>
        <v>15027.9</v>
      </c>
      <c r="F45" s="11">
        <f>SUM(F46:F46)</f>
        <v>15158.2</v>
      </c>
      <c r="G45" s="27">
        <f>F45/E45*100</f>
        <v>100.86705394632651</v>
      </c>
      <c r="H45" s="11">
        <f>SUM(H46:H46)</f>
        <v>12037.8</v>
      </c>
      <c r="I45" s="27">
        <f>H45/F45*100</f>
        <v>79.41444234803605</v>
      </c>
      <c r="J45" s="11">
        <f>SUM(J46:J46)</f>
        <v>11943.2</v>
      </c>
      <c r="K45" s="27">
        <f>J45/H45*100</f>
        <v>99.21414211899186</v>
      </c>
      <c r="L45" s="7"/>
      <c r="M45" s="7"/>
    </row>
    <row r="46" spans="1:13" ht="56.25" outlineLevel="1">
      <c r="A46" s="3" t="s">
        <v>18</v>
      </c>
      <c r="B46" s="3" t="s">
        <v>5</v>
      </c>
      <c r="C46" s="17" t="s">
        <v>49</v>
      </c>
      <c r="D46" s="10">
        <v>14177.9</v>
      </c>
      <c r="E46" s="10">
        <v>15027.9</v>
      </c>
      <c r="F46" s="10">
        <v>15158.2</v>
      </c>
      <c r="G46" s="28">
        <f>F46/E46*100</f>
        <v>100.86705394632651</v>
      </c>
      <c r="H46" s="10">
        <v>12037.8</v>
      </c>
      <c r="I46" s="28">
        <f>H46/F46*100</f>
        <v>79.41444234803605</v>
      </c>
      <c r="J46" s="10">
        <v>11943.2</v>
      </c>
      <c r="K46" s="28">
        <f>J46/H46*100</f>
        <v>99.21414211899186</v>
      </c>
      <c r="L46" s="7"/>
      <c r="M46" s="7"/>
    </row>
    <row r="47" spans="1:13" ht="18.75">
      <c r="A47" s="3"/>
      <c r="B47" s="3"/>
      <c r="C47" s="18" t="s">
        <v>2</v>
      </c>
      <c r="D47" s="12">
        <f>D6+D13+D15+D18+D23+D26+D28+D35+D37+D41+D43+D45</f>
        <v>265371.19999999995</v>
      </c>
      <c r="E47" s="12">
        <f>E6+E13+E15+E18+E23+E26+E28+E35+E37+E41+E43+E45</f>
        <v>314747.4000000001</v>
      </c>
      <c r="F47" s="12">
        <f>F6+F13+F15+F18+F23+F26+F28+F35+F37+F41+F43+F45</f>
        <v>290924</v>
      </c>
      <c r="G47" s="28">
        <f>F47/E47*100</f>
        <v>92.43094621274072</v>
      </c>
      <c r="H47" s="12">
        <f>H6+H13+H15+H18+H23+H26+H28+H35+H37+H41+H43+H45</f>
        <v>270707.7</v>
      </c>
      <c r="I47" s="28">
        <f>H47/F47*100</f>
        <v>93.05100301109569</v>
      </c>
      <c r="J47" s="12">
        <f>J6+J13+J15+J18+J23+J26+J28+J35+J37+J41+J43+J45</f>
        <v>249650.1</v>
      </c>
      <c r="K47" s="28">
        <f>J47/H47*100</f>
        <v>92.22127778411918</v>
      </c>
      <c r="L47" s="7"/>
      <c r="M47" s="7"/>
    </row>
    <row r="48" spans="1:13" ht="18.75">
      <c r="A48" s="1"/>
      <c r="B48" s="1"/>
      <c r="C48" s="20"/>
      <c r="D48" s="20"/>
      <c r="E48" s="20"/>
      <c r="F48" s="20"/>
      <c r="G48" s="20"/>
      <c r="H48" s="20"/>
      <c r="I48" s="20"/>
      <c r="J48" s="20"/>
      <c r="K48" s="20"/>
      <c r="L48" s="7"/>
      <c r="M48" s="7"/>
    </row>
    <row r="49" spans="3:11" ht="18.75">
      <c r="C49" s="30"/>
      <c r="D49" s="30"/>
      <c r="E49" s="31"/>
      <c r="F49" s="31"/>
      <c r="G49" s="31"/>
      <c r="H49" s="20"/>
      <c r="I49" s="20"/>
      <c r="J49" s="20"/>
      <c r="K49" s="20"/>
    </row>
  </sheetData>
  <sheetProtection/>
  <autoFilter ref="C5:L47"/>
  <mergeCells count="8">
    <mergeCell ref="C2:K2"/>
    <mergeCell ref="C49:D49"/>
    <mergeCell ref="C4:C5"/>
    <mergeCell ref="E4:E5"/>
    <mergeCell ref="A4:A5"/>
    <mergeCell ref="B4:B5"/>
    <mergeCell ref="F4:K4"/>
    <mergeCell ref="D4:D5"/>
  </mergeCells>
  <printOptions/>
  <pageMargins left="0.1968503937007874" right="0.1968503937007874" top="0.5905511811023623" bottom="0.3937007874015748" header="0.3937007874015748" footer="0.3937007874015748"/>
  <pageSetup fitToHeight="2"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Ирина Григорьевна</dc:creator>
  <cp:keywords/>
  <dc:description/>
  <cp:lastModifiedBy>User</cp:lastModifiedBy>
  <cp:lastPrinted>2019-11-19T07:54:30Z</cp:lastPrinted>
  <dcterms:created xsi:type="dcterms:W3CDTF">2015-02-06T06:42:56Z</dcterms:created>
  <dcterms:modified xsi:type="dcterms:W3CDTF">2021-11-17T06:49:18Z</dcterms:modified>
  <cp:category/>
  <cp:version/>
  <cp:contentType/>
  <cp:contentStatus/>
</cp:coreProperties>
</file>