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8496" windowHeight="7476"/>
  </bookViews>
  <sheets>
    <sheet name="без учета счетов бюджета" sheetId="1" r:id="rId1"/>
  </sheets>
  <definedNames>
    <definedName name="_xlnm._FilterDatabase" localSheetId="0" hidden="1">'без учета счетов бюджета'!$C$5:$L$44</definedName>
    <definedName name="_xlnm.Print_Titles" localSheetId="0">'без учета счетов бюджета'!$4:$5</definedName>
    <definedName name="_xlnm.Print_Area" localSheetId="0">'без учета счетов бюджета'!$A$1:$K$44</definedName>
  </definedNames>
  <calcPr calcId="152511" fullCalcOnLoad="1"/>
</workbook>
</file>

<file path=xl/calcChain.xml><?xml version="1.0" encoding="utf-8"?>
<calcChain xmlns="http://schemas.openxmlformats.org/spreadsheetml/2006/main">
  <c r="I36" i="1" l="1"/>
  <c r="K22" i="1"/>
  <c r="I22" i="1"/>
  <c r="I19" i="1"/>
  <c r="I12" i="1"/>
  <c r="G12" i="1"/>
  <c r="J6" i="1"/>
  <c r="I8" i="1"/>
  <c r="K43" i="1"/>
  <c r="K41" i="1"/>
  <c r="K39" i="1"/>
  <c r="K37" i="1"/>
  <c r="K36" i="1"/>
  <c r="K34" i="1"/>
  <c r="K32" i="1"/>
  <c r="K30" i="1"/>
  <c r="K29" i="1"/>
  <c r="K28" i="1"/>
  <c r="K27" i="1"/>
  <c r="K26" i="1"/>
  <c r="K20" i="1"/>
  <c r="K19" i="1"/>
  <c r="K18" i="1"/>
  <c r="K16" i="1"/>
  <c r="K14" i="1"/>
  <c r="K10" i="1"/>
  <c r="K9" i="1"/>
  <c r="K7" i="1"/>
  <c r="I43" i="1"/>
  <c r="I41" i="1"/>
  <c r="I39" i="1"/>
  <c r="I37" i="1"/>
  <c r="I34" i="1"/>
  <c r="I32" i="1"/>
  <c r="I30" i="1"/>
  <c r="I29" i="1"/>
  <c r="I28" i="1"/>
  <c r="I27" i="1"/>
  <c r="I26" i="1"/>
  <c r="I20" i="1"/>
  <c r="I18" i="1"/>
  <c r="I16" i="1"/>
  <c r="I14" i="1"/>
  <c r="I11" i="1"/>
  <c r="I10" i="1"/>
  <c r="I9" i="1"/>
  <c r="I7" i="1"/>
  <c r="G43" i="1"/>
  <c r="G41" i="1"/>
  <c r="G39" i="1"/>
  <c r="G37" i="1"/>
  <c r="G36" i="1"/>
  <c r="G35" i="1"/>
  <c r="G34" i="1"/>
  <c r="G32" i="1"/>
  <c r="G30" i="1"/>
  <c r="G29" i="1"/>
  <c r="G28" i="1"/>
  <c r="G27" i="1"/>
  <c r="G26" i="1"/>
  <c r="G24" i="1"/>
  <c r="G22" i="1"/>
  <c r="G20" i="1"/>
  <c r="G19" i="1"/>
  <c r="G18" i="1"/>
  <c r="G16" i="1"/>
  <c r="G14" i="1"/>
  <c r="G10" i="1"/>
  <c r="G9" i="1"/>
  <c r="G8" i="1"/>
  <c r="G7" i="1"/>
  <c r="J42" i="1"/>
  <c r="H42" i="1"/>
  <c r="J40" i="1"/>
  <c r="H40" i="1"/>
  <c r="J38" i="1"/>
  <c r="K38" i="1"/>
  <c r="H38" i="1"/>
  <c r="J33" i="1"/>
  <c r="H33" i="1"/>
  <c r="J31" i="1"/>
  <c r="K31" i="1"/>
  <c r="H31" i="1"/>
  <c r="J25" i="1"/>
  <c r="H25" i="1"/>
  <c r="J23" i="1"/>
  <c r="H23" i="1"/>
  <c r="F23" i="1"/>
  <c r="G23" i="1"/>
  <c r="J21" i="1"/>
  <c r="H21" i="1"/>
  <c r="K21" i="1"/>
  <c r="J17" i="1"/>
  <c r="H17" i="1"/>
  <c r="F17" i="1"/>
  <c r="H15" i="1"/>
  <c r="K15" i="1"/>
  <c r="J15" i="1"/>
  <c r="J13" i="1"/>
  <c r="H13" i="1"/>
  <c r="E13" i="1"/>
  <c r="E44" i="1"/>
  <c r="F13" i="1"/>
  <c r="E42" i="1"/>
  <c r="G42" i="1"/>
  <c r="F42" i="1"/>
  <c r="E40" i="1"/>
  <c r="G40" i="1"/>
  <c r="F40" i="1"/>
  <c r="E38" i="1"/>
  <c r="F38" i="1"/>
  <c r="E33" i="1"/>
  <c r="F33" i="1"/>
  <c r="E31" i="1"/>
  <c r="F31" i="1"/>
  <c r="E25" i="1"/>
  <c r="G25" i="1"/>
  <c r="F25" i="1"/>
  <c r="E23" i="1"/>
  <c r="E21" i="1"/>
  <c r="G21" i="1"/>
  <c r="F21" i="1"/>
  <c r="E17" i="1"/>
  <c r="G17" i="1"/>
  <c r="E15" i="1"/>
  <c r="F15" i="1"/>
  <c r="E6" i="1"/>
  <c r="D42" i="1"/>
  <c r="D40" i="1"/>
  <c r="D38" i="1"/>
  <c r="D33" i="1"/>
  <c r="D31" i="1"/>
  <c r="D25" i="1"/>
  <c r="D23" i="1"/>
  <c r="D21" i="1"/>
  <c r="D17" i="1"/>
  <c r="D15" i="1"/>
  <c r="D13" i="1"/>
  <c r="D6" i="1"/>
  <c r="D44" i="1"/>
  <c r="F6" i="1"/>
  <c r="G6" i="1"/>
  <c r="K13" i="1"/>
  <c r="K8" i="1"/>
  <c r="K12" i="1"/>
  <c r="I31" i="1"/>
  <c r="H6" i="1"/>
  <c r="K40" i="1"/>
  <c r="K42" i="1"/>
  <c r="I40" i="1"/>
  <c r="K6" i="1"/>
  <c r="G15" i="1"/>
  <c r="G31" i="1"/>
  <c r="I38" i="1"/>
  <c r="I13" i="1"/>
  <c r="K17" i="1"/>
  <c r="K25" i="1"/>
  <c r="I17" i="1"/>
  <c r="G38" i="1"/>
  <c r="I25" i="1"/>
  <c r="I42" i="1"/>
  <c r="I21" i="1"/>
  <c r="I15" i="1"/>
  <c r="J44" i="1"/>
  <c r="I6" i="1"/>
  <c r="F44" i="1"/>
  <c r="G44" i="1"/>
  <c r="K33" i="1"/>
  <c r="H44" i="1"/>
  <c r="I44" i="1"/>
  <c r="I33" i="1"/>
  <c r="G33" i="1"/>
  <c r="G13" i="1"/>
  <c r="K44" i="1"/>
</calcChain>
</file>

<file path=xl/sharedStrings.xml><?xml version="1.0" encoding="utf-8"?>
<sst xmlns="http://schemas.openxmlformats.org/spreadsheetml/2006/main" count="129" uniqueCount="68">
  <si>
    <t>Наименование показателя</t>
  </si>
  <si>
    <t xml:space="preserve">    Общегосударственные вопросы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</si>
  <si>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</si>
  <si>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</si>
  <si>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</si>
  <si>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</si>
  <si>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</si>
  <si>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</si>
  <si>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</si>
  <si>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</si>
  <si>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</si>
  <si>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</si>
  <si>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</si>
  <si>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</si>
  <si>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</si>
  <si>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</si>
  <si>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</si>
  <si>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</si>
  <si>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</si>
  <si>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</si>
  <si>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</si>
  <si>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</si>
  <si>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</si>
  <si>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</si>
  <si>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</si>
  <si>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</si>
  <si>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</si>
  <si>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</si>
  <si>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</si>
  <si>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</si>
  <si>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</si>
  <si>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</si>
  <si>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</si>
  <si>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</si>
  <si>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</si>
  <si>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</si>
  <si>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</si>
  <si>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</si>
  <si>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</si>
  <si>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</si>
  <si>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</si>
  <si>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</si>
  <si>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</si>
  <si>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</si>
  <si>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</si>
  <si>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</si>
  <si>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</si>
  <si>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</si>
  <si>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</si>
  <si>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</si>
  <si>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</si>
  <si>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</si>
  <si>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</si>
  <si>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(в тыс.рублях)</t>
  </si>
  <si>
    <t>Проект бюджета</t>
  </si>
  <si>
    <t>2019 год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</si>
  <si>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</si>
  <si>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</si>
  <si>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</si>
  <si>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чрезвычайных ситуаций природного и техногенного характера, гражданская оборона</t>
  </si>
  <si>
    <t>2020 год</t>
  </si>
  <si>
    <t>в % к 2019 году</t>
  </si>
  <si>
    <t>исполнение за 2017 год</t>
  </si>
  <si>
    <t>ожидаемое исполнение за 2018 год</t>
  </si>
  <si>
    <t>в % к ожидаемому исполнению 2018 года</t>
  </si>
  <si>
    <t>2021 год</t>
  </si>
  <si>
    <t>в % к 2020 году</t>
  </si>
  <si>
    <t>Расходы бюджета Шимского муниципального района на 2019-2021 годы по разделам и подразделам классификации расходов бюджетов в сравнении с 2017 годом и ожидаемым исполнением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</si>
</sst>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р_."/>
    <numFmt numFmtId="183" formatCode="#,##0.0"/>
  </numFmts>
  <fonts count="2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2" borderId="0"/>
    <xf numFmtId="4" fontId="8" fillId="3" borderId="6">
      <alignment horizontal="right" vertical="top" shrinkToFit="1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7" applyNumberFormat="0" applyAlignment="0" applyProtection="0"/>
    <xf numFmtId="0" fontId="10" fillId="11" borderId="8" applyNumberFormat="0" applyAlignment="0" applyProtection="0"/>
    <xf numFmtId="0" fontId="11" fillId="11" borderId="7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12" borderId="13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4" fillId="0" borderId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5" borderId="14" applyNumberFormat="0" applyFont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</cellStyleXfs>
  <cellXfs count="27">
    <xf numFmtId="0" fontId="0" fillId="2" borderId="0" xfId="0" applyFont="1" applyFill="1"/>
    <xf numFmtId="0" fontId="24" fillId="2" borderId="0" xfId="0" applyFont="1" applyFill="1"/>
    <xf numFmtId="0" fontId="1" fillId="2" borderId="0" xfId="0" applyFont="1" applyFill="1"/>
    <xf numFmtId="49" fontId="24" fillId="2" borderId="1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25" fillId="2" borderId="0" xfId="0" applyFont="1" applyFill="1" applyAlignment="1"/>
    <xf numFmtId="0" fontId="24" fillId="2" borderId="2" xfId="0" applyFont="1" applyFill="1" applyBorder="1" applyAlignment="1"/>
    <xf numFmtId="176" fontId="3" fillId="0" borderId="0" xfId="0" applyNumberFormat="1" applyFont="1" applyFill="1" applyAlignment="1">
      <alignment horizontal="right"/>
    </xf>
    <xf numFmtId="183" fontId="25" fillId="0" borderId="1" xfId="0" applyNumberFormat="1" applyFont="1" applyFill="1" applyBorder="1" applyAlignment="1">
      <alignment horizontal="right"/>
    </xf>
    <xf numFmtId="183" fontId="24" fillId="0" borderId="1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left" wrapText="1"/>
    </xf>
    <xf numFmtId="0" fontId="26" fillId="17" borderId="0" xfId="0" applyFont="1" applyFill="1" applyAlignment="1">
      <alignment horizontal="right" wrapText="1"/>
    </xf>
    <xf numFmtId="0" fontId="25" fillId="2" borderId="3" xfId="0" applyFont="1" applyFill="1" applyBorder="1" applyAlignment="1">
      <alignment horizontal="center"/>
    </xf>
    <xf numFmtId="3" fontId="25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 shrinkToFit="1"/>
    </xf>
    <xf numFmtId="183" fontId="5" fillId="0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4" fillId="2" borderId="0" xfId="0" applyFont="1" applyFill="1" applyAlignment="1">
      <alignment horizontal="left" wrapText="1"/>
    </xf>
  </cellXfs>
  <cellStyles count="26">
    <cellStyle name="xl39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4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46"/>
  <sheetViews>
    <sheetView showGridLines="0" tabSelected="1" zoomScaleNormal="100" zoomScaleSheetLayoutView="100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C3" sqref="C3"/>
    </sheetView>
  </sheetViews>
  <sheetFormatPr defaultColWidth="9.109375" defaultRowHeight="18" outlineLevelRow="1" x14ac:dyDescent="0.35"/>
  <cols>
    <col min="1" max="2" width="7.6640625" style="2" customWidth="1"/>
    <col min="3" max="3" width="56.5546875" style="2" customWidth="1"/>
    <col min="4" max="4" width="15.5546875" style="2" customWidth="1"/>
    <col min="5" max="5" width="16.88671875" style="2" customWidth="1"/>
    <col min="6" max="6" width="16.109375" style="2" customWidth="1"/>
    <col min="7" max="7" width="15.33203125" style="2" customWidth="1"/>
    <col min="8" max="8" width="14.6640625" style="2" customWidth="1"/>
    <col min="9" max="9" width="12.44140625" style="2" customWidth="1"/>
    <col min="10" max="10" width="15.33203125" style="2" customWidth="1"/>
    <col min="11" max="11" width="12.33203125" style="2" customWidth="1"/>
    <col min="12" max="12" width="12.5546875" style="2" bestFit="1" customWidth="1"/>
    <col min="13" max="16384" width="9.109375" style="2"/>
  </cols>
  <sheetData>
    <row r="1" spans="1:13" ht="9.75" customHeight="1" x14ac:dyDescent="0.35">
      <c r="A1" s="7"/>
      <c r="B1" s="7"/>
      <c r="C1" s="7"/>
      <c r="D1" s="7"/>
      <c r="E1" s="7"/>
      <c r="F1" s="7"/>
      <c r="G1" s="7"/>
    </row>
    <row r="2" spans="1:13" ht="56.25" customHeight="1" x14ac:dyDescent="0.35">
      <c r="C2" s="25" t="s">
        <v>67</v>
      </c>
      <c r="D2" s="25"/>
      <c r="E2" s="25"/>
      <c r="F2" s="25"/>
      <c r="G2" s="25"/>
      <c r="H2" s="25"/>
      <c r="I2" s="25"/>
      <c r="J2" s="25"/>
      <c r="K2" s="25"/>
    </row>
    <row r="3" spans="1:13" x14ac:dyDescent="0.35">
      <c r="A3" s="8"/>
      <c r="B3" s="8"/>
      <c r="C3" s="8"/>
      <c r="E3" s="9"/>
      <c r="F3" s="9"/>
      <c r="G3" s="9"/>
      <c r="K3" s="9" t="s">
        <v>53</v>
      </c>
    </row>
    <row r="4" spans="1:13" ht="18.75" customHeight="1" x14ac:dyDescent="0.35">
      <c r="A4" s="20" t="s">
        <v>3</v>
      </c>
      <c r="B4" s="20" t="s">
        <v>4</v>
      </c>
      <c r="C4" s="20" t="s">
        <v>0</v>
      </c>
      <c r="D4" s="23" t="s">
        <v>62</v>
      </c>
      <c r="E4" s="23" t="s">
        <v>63</v>
      </c>
      <c r="F4" s="22" t="s">
        <v>54</v>
      </c>
      <c r="G4" s="22"/>
      <c r="H4" s="22"/>
      <c r="I4" s="22"/>
      <c r="J4" s="22"/>
      <c r="K4" s="22"/>
    </row>
    <row r="5" spans="1:13" ht="60.75" customHeight="1" x14ac:dyDescent="0.35">
      <c r="A5" s="21"/>
      <c r="B5" s="21"/>
      <c r="C5" s="21"/>
      <c r="D5" s="24"/>
      <c r="E5" s="24"/>
      <c r="F5" s="19" t="s">
        <v>55</v>
      </c>
      <c r="G5" s="19" t="s">
        <v>64</v>
      </c>
      <c r="H5" s="19" t="s">
        <v>60</v>
      </c>
      <c r="I5" s="19" t="s">
        <v>61</v>
      </c>
      <c r="J5" s="19" t="s">
        <v>65</v>
      </c>
      <c r="K5" s="19" t="s">
        <v>66</v>
      </c>
    </row>
    <row r="6" spans="1:13" x14ac:dyDescent="0.35">
      <c r="A6" s="4" t="s">
        <v>5</v>
      </c>
      <c r="B6" s="4" t="s">
        <v>19</v>
      </c>
      <c r="C6" s="5" t="s">
        <v>1</v>
      </c>
      <c r="D6" s="15">
        <f>SUM(D7:D12)</f>
        <v>36266.299999999996</v>
      </c>
      <c r="E6" s="15">
        <f>SUM(E7:E12)</f>
        <v>42883.299999999996</v>
      </c>
      <c r="F6" s="15">
        <f>SUM(F7:F12)</f>
        <v>47448</v>
      </c>
      <c r="G6" s="10">
        <f>F6/E6*100</f>
        <v>110.64446999181501</v>
      </c>
      <c r="H6" s="15">
        <f>SUM(H7:H12)</f>
        <v>47330.5</v>
      </c>
      <c r="I6" s="10">
        <f>H6/F6*100</f>
        <v>99.752360478839989</v>
      </c>
      <c r="J6" s="15">
        <f>SUM(J7:J12)</f>
        <v>48818</v>
      </c>
      <c r="K6" s="10">
        <f>J6/H6*100</f>
        <v>103.14279375878132</v>
      </c>
      <c r="L6" s="13"/>
      <c r="M6" s="13"/>
    </row>
    <row r="7" spans="1:13" ht="54" outlineLevel="1" x14ac:dyDescent="0.35">
      <c r="A7" s="3" t="s">
        <v>5</v>
      </c>
      <c r="B7" s="3" t="s">
        <v>6</v>
      </c>
      <c r="C7" s="6" t="s">
        <v>20</v>
      </c>
      <c r="D7" s="16">
        <v>1423.1</v>
      </c>
      <c r="E7" s="16">
        <v>1519.5</v>
      </c>
      <c r="F7" s="16">
        <v>1519.5</v>
      </c>
      <c r="G7" s="11">
        <f>F7/E7*100</f>
        <v>100</v>
      </c>
      <c r="H7" s="16">
        <v>1519.5</v>
      </c>
      <c r="I7" s="11">
        <f>H7/F7*100</f>
        <v>100</v>
      </c>
      <c r="J7" s="16">
        <v>1519.5</v>
      </c>
      <c r="K7" s="11">
        <f>J7/H7*100</f>
        <v>100</v>
      </c>
      <c r="L7" s="13"/>
      <c r="M7" s="13"/>
    </row>
    <row r="8" spans="1:13" ht="72.75" customHeight="1" outlineLevel="1" x14ac:dyDescent="0.35">
      <c r="A8" s="3" t="s">
        <v>5</v>
      </c>
      <c r="B8" s="3" t="s">
        <v>8</v>
      </c>
      <c r="C8" s="6" t="s">
        <v>21</v>
      </c>
      <c r="D8" s="16">
        <v>23219.599999999999</v>
      </c>
      <c r="E8" s="16">
        <v>24958.799999999999</v>
      </c>
      <c r="F8" s="16">
        <v>25741</v>
      </c>
      <c r="G8" s="11">
        <f t="shared" ref="G8:G39" si="0">F8/E8*100</f>
        <v>103.13396477394747</v>
      </c>
      <c r="H8" s="16">
        <v>25741</v>
      </c>
      <c r="I8" s="11">
        <f t="shared" ref="I8:I39" si="1">H8/F8*100</f>
        <v>100</v>
      </c>
      <c r="J8" s="16">
        <v>24438</v>
      </c>
      <c r="K8" s="11">
        <f t="shared" ref="K8:K39" si="2">J8/H8*100</f>
        <v>94.93803659531487</v>
      </c>
      <c r="L8" s="13"/>
      <c r="M8" s="13"/>
    </row>
    <row r="9" spans="1:13" outlineLevel="1" x14ac:dyDescent="0.35">
      <c r="A9" s="3" t="s">
        <v>5</v>
      </c>
      <c r="B9" s="3" t="s">
        <v>9</v>
      </c>
      <c r="C9" s="6" t="s">
        <v>22</v>
      </c>
      <c r="D9" s="16">
        <v>0</v>
      </c>
      <c r="E9" s="16">
        <v>532.1</v>
      </c>
      <c r="F9" s="16">
        <v>38.1</v>
      </c>
      <c r="G9" s="11">
        <f t="shared" si="0"/>
        <v>7.1603082127419659</v>
      </c>
      <c r="H9" s="16">
        <v>38</v>
      </c>
      <c r="I9" s="11">
        <f t="shared" si="1"/>
        <v>99.737532808398939</v>
      </c>
      <c r="J9" s="16">
        <v>38.200000000000003</v>
      </c>
      <c r="K9" s="11">
        <f t="shared" si="2"/>
        <v>100.52631578947368</v>
      </c>
      <c r="L9" s="13"/>
      <c r="M9" s="13"/>
    </row>
    <row r="10" spans="1:13" ht="67.5" customHeight="1" outlineLevel="1" x14ac:dyDescent="0.35">
      <c r="A10" s="3" t="s">
        <v>5</v>
      </c>
      <c r="B10" s="3" t="s">
        <v>10</v>
      </c>
      <c r="C10" s="6" t="s">
        <v>23</v>
      </c>
      <c r="D10" s="16">
        <v>5289.4</v>
      </c>
      <c r="E10" s="16">
        <v>5961.4</v>
      </c>
      <c r="F10" s="16">
        <v>5993.5</v>
      </c>
      <c r="G10" s="11">
        <f t="shared" si="0"/>
        <v>100.53846411916665</v>
      </c>
      <c r="H10" s="16">
        <v>5990.5</v>
      </c>
      <c r="I10" s="11">
        <f t="shared" si="1"/>
        <v>99.949945774589139</v>
      </c>
      <c r="J10" s="16">
        <v>5990</v>
      </c>
      <c r="K10" s="11">
        <f t="shared" si="2"/>
        <v>99.991653451297893</v>
      </c>
      <c r="L10" s="13"/>
      <c r="M10" s="13"/>
    </row>
    <row r="11" spans="1:13" outlineLevel="1" x14ac:dyDescent="0.35">
      <c r="A11" s="3" t="s">
        <v>5</v>
      </c>
      <c r="B11" s="3" t="s">
        <v>15</v>
      </c>
      <c r="C11" s="6" t="s">
        <v>24</v>
      </c>
      <c r="D11" s="16">
        <v>0</v>
      </c>
      <c r="E11" s="16">
        <v>0</v>
      </c>
      <c r="F11" s="16">
        <v>602.5</v>
      </c>
      <c r="G11" s="11"/>
      <c r="H11" s="16">
        <v>0</v>
      </c>
      <c r="I11" s="11">
        <f t="shared" si="1"/>
        <v>0</v>
      </c>
      <c r="J11" s="16">
        <v>0</v>
      </c>
      <c r="K11" s="11">
        <v>0</v>
      </c>
      <c r="L11" s="13"/>
      <c r="M11" s="13"/>
    </row>
    <row r="12" spans="1:13" outlineLevel="1" x14ac:dyDescent="0.35">
      <c r="A12" s="3" t="s">
        <v>5</v>
      </c>
      <c r="B12" s="3" t="s">
        <v>17</v>
      </c>
      <c r="C12" s="6" t="s">
        <v>25</v>
      </c>
      <c r="D12" s="16">
        <v>6334.2</v>
      </c>
      <c r="E12" s="16">
        <v>9911.5</v>
      </c>
      <c r="F12" s="16">
        <v>13553.4</v>
      </c>
      <c r="G12" s="11">
        <f t="shared" si="0"/>
        <v>136.74418604651163</v>
      </c>
      <c r="H12" s="16">
        <v>14041.5</v>
      </c>
      <c r="I12" s="11">
        <f t="shared" si="1"/>
        <v>103.60131037230511</v>
      </c>
      <c r="J12" s="16">
        <v>16832.3</v>
      </c>
      <c r="K12" s="11">
        <f t="shared" si="2"/>
        <v>119.87536944058684</v>
      </c>
      <c r="L12" s="13"/>
      <c r="M12" s="13"/>
    </row>
    <row r="13" spans="1:13" x14ac:dyDescent="0.35">
      <c r="A13" s="4" t="s">
        <v>6</v>
      </c>
      <c r="B13" s="4" t="s">
        <v>19</v>
      </c>
      <c r="C13" s="5" t="s">
        <v>26</v>
      </c>
      <c r="D13" s="15">
        <f>D14</f>
        <v>223</v>
      </c>
      <c r="E13" s="15">
        <f>E14</f>
        <v>231.8</v>
      </c>
      <c r="F13" s="15">
        <f>F14</f>
        <v>238.6</v>
      </c>
      <c r="G13" s="10">
        <f t="shared" si="0"/>
        <v>102.93356341673856</v>
      </c>
      <c r="H13" s="15">
        <f>H14</f>
        <v>244.8</v>
      </c>
      <c r="I13" s="10">
        <f t="shared" si="1"/>
        <v>102.59849119865885</v>
      </c>
      <c r="J13" s="15">
        <f>J14</f>
        <v>253.4</v>
      </c>
      <c r="K13" s="10">
        <f t="shared" si="2"/>
        <v>103.51307189542483</v>
      </c>
      <c r="L13" s="13"/>
      <c r="M13" s="13"/>
    </row>
    <row r="14" spans="1:13" outlineLevel="1" x14ac:dyDescent="0.35">
      <c r="A14" s="3" t="s">
        <v>6</v>
      </c>
      <c r="B14" s="3" t="s">
        <v>7</v>
      </c>
      <c r="C14" s="6" t="s">
        <v>27</v>
      </c>
      <c r="D14" s="16">
        <v>223</v>
      </c>
      <c r="E14" s="16">
        <v>231.8</v>
      </c>
      <c r="F14" s="16">
        <v>238.6</v>
      </c>
      <c r="G14" s="11">
        <f t="shared" si="0"/>
        <v>102.93356341673856</v>
      </c>
      <c r="H14" s="16">
        <v>244.8</v>
      </c>
      <c r="I14" s="11">
        <f t="shared" si="1"/>
        <v>102.59849119865885</v>
      </c>
      <c r="J14" s="16">
        <v>253.4</v>
      </c>
      <c r="K14" s="11">
        <f t="shared" si="2"/>
        <v>103.51307189542483</v>
      </c>
      <c r="L14" s="13"/>
      <c r="M14" s="13"/>
    </row>
    <row r="15" spans="1:13" ht="44.25" customHeight="1" x14ac:dyDescent="0.35">
      <c r="A15" s="4" t="s">
        <v>7</v>
      </c>
      <c r="B15" s="4" t="s">
        <v>19</v>
      </c>
      <c r="C15" s="5" t="s">
        <v>28</v>
      </c>
      <c r="D15" s="15">
        <f>SUM(D16:D16)</f>
        <v>946.5</v>
      </c>
      <c r="E15" s="15">
        <f>SUM(E16:E16)</f>
        <v>1188</v>
      </c>
      <c r="F15" s="15">
        <f>SUM(F16:F16)</f>
        <v>1201.5999999999999</v>
      </c>
      <c r="G15" s="10">
        <f t="shared" si="0"/>
        <v>101.14478114478113</v>
      </c>
      <c r="H15" s="15">
        <f>SUM(H16:H16)</f>
        <v>1201.5999999999999</v>
      </c>
      <c r="I15" s="10">
        <f t="shared" si="1"/>
        <v>100</v>
      </c>
      <c r="J15" s="15">
        <f>SUM(J16:J16)</f>
        <v>1201.5999999999999</v>
      </c>
      <c r="K15" s="10">
        <f t="shared" si="2"/>
        <v>100</v>
      </c>
      <c r="L15" s="13"/>
      <c r="M15" s="13"/>
    </row>
    <row r="16" spans="1:13" ht="55.5" customHeight="1" outlineLevel="1" x14ac:dyDescent="0.35">
      <c r="A16" s="3" t="s">
        <v>7</v>
      </c>
      <c r="B16" s="3" t="s">
        <v>13</v>
      </c>
      <c r="C16" s="6" t="s">
        <v>59</v>
      </c>
      <c r="D16" s="16">
        <v>946.5</v>
      </c>
      <c r="E16" s="16">
        <v>1188</v>
      </c>
      <c r="F16" s="16">
        <v>1201.5999999999999</v>
      </c>
      <c r="G16" s="11">
        <f t="shared" si="0"/>
        <v>101.14478114478113</v>
      </c>
      <c r="H16" s="16">
        <v>1201.5999999999999</v>
      </c>
      <c r="I16" s="11">
        <f t="shared" si="1"/>
        <v>100</v>
      </c>
      <c r="J16" s="16">
        <v>1201.5999999999999</v>
      </c>
      <c r="K16" s="11">
        <f t="shared" si="2"/>
        <v>100</v>
      </c>
      <c r="L16" s="13"/>
      <c r="M16" s="13"/>
    </row>
    <row r="17" spans="1:13" x14ac:dyDescent="0.35">
      <c r="A17" s="4" t="s">
        <v>8</v>
      </c>
      <c r="B17" s="4" t="s">
        <v>19</v>
      </c>
      <c r="C17" s="5" t="s">
        <v>29</v>
      </c>
      <c r="D17" s="15">
        <f>SUM(D18:D20)</f>
        <v>4753.4000000000005</v>
      </c>
      <c r="E17" s="15">
        <f>SUM(E18:E20)</f>
        <v>19326.900000000001</v>
      </c>
      <c r="F17" s="15">
        <f>SUM(F18:F20)</f>
        <v>3609.2000000000003</v>
      </c>
      <c r="G17" s="10">
        <f t="shared" si="0"/>
        <v>18.674489959590002</v>
      </c>
      <c r="H17" s="15">
        <f>SUM(H18:H20)</f>
        <v>5098.6000000000004</v>
      </c>
      <c r="I17" s="10">
        <f t="shared" si="1"/>
        <v>141.26676271749972</v>
      </c>
      <c r="J17" s="15">
        <f>SUM(J18:J20)</f>
        <v>6493.9</v>
      </c>
      <c r="K17" s="10">
        <f t="shared" si="2"/>
        <v>127.36633585690187</v>
      </c>
      <c r="L17" s="13"/>
      <c r="M17" s="13"/>
    </row>
    <row r="18" spans="1:13" ht="25.5" customHeight="1" outlineLevel="1" x14ac:dyDescent="0.35">
      <c r="A18" s="3" t="s">
        <v>8</v>
      </c>
      <c r="B18" s="3" t="s">
        <v>9</v>
      </c>
      <c r="C18" s="6" t="s">
        <v>30</v>
      </c>
      <c r="D18" s="16">
        <v>115.6</v>
      </c>
      <c r="E18" s="16">
        <v>120.4</v>
      </c>
      <c r="F18" s="16">
        <v>120.4</v>
      </c>
      <c r="G18" s="11">
        <f t="shared" si="0"/>
        <v>100</v>
      </c>
      <c r="H18" s="16">
        <v>120</v>
      </c>
      <c r="I18" s="11">
        <f t="shared" si="1"/>
        <v>99.667774086378742</v>
      </c>
      <c r="J18" s="16">
        <v>120.4</v>
      </c>
      <c r="K18" s="11">
        <f t="shared" si="2"/>
        <v>100.33333333333334</v>
      </c>
      <c r="L18" s="13"/>
      <c r="M18" s="13"/>
    </row>
    <row r="19" spans="1:13" ht="24.75" customHeight="1" outlineLevel="1" x14ac:dyDescent="0.35">
      <c r="A19" s="3" t="s">
        <v>8</v>
      </c>
      <c r="B19" s="3" t="s">
        <v>13</v>
      </c>
      <c r="C19" s="6" t="s">
        <v>32</v>
      </c>
      <c r="D19" s="16">
        <v>4363</v>
      </c>
      <c r="E19" s="16">
        <v>18791.5</v>
      </c>
      <c r="F19" s="16">
        <v>3073.8</v>
      </c>
      <c r="G19" s="11">
        <f t="shared" si="0"/>
        <v>16.357395631003378</v>
      </c>
      <c r="H19" s="16">
        <v>4563.6000000000004</v>
      </c>
      <c r="I19" s="11">
        <f t="shared" si="1"/>
        <v>148.46769471013079</v>
      </c>
      <c r="J19" s="16">
        <v>5958.5</v>
      </c>
      <c r="K19" s="11">
        <f t="shared" si="2"/>
        <v>130.5657814006486</v>
      </c>
      <c r="L19" s="13"/>
      <c r="M19" s="13"/>
    </row>
    <row r="20" spans="1:13" ht="36" outlineLevel="1" x14ac:dyDescent="0.35">
      <c r="A20" s="3" t="s">
        <v>8</v>
      </c>
      <c r="B20" s="3" t="s">
        <v>16</v>
      </c>
      <c r="C20" s="6" t="s">
        <v>31</v>
      </c>
      <c r="D20" s="16">
        <v>274.8</v>
      </c>
      <c r="E20" s="16">
        <v>415</v>
      </c>
      <c r="F20" s="16">
        <v>415</v>
      </c>
      <c r="G20" s="11">
        <f t="shared" si="0"/>
        <v>100</v>
      </c>
      <c r="H20" s="16">
        <v>415</v>
      </c>
      <c r="I20" s="11">
        <f t="shared" si="1"/>
        <v>100</v>
      </c>
      <c r="J20" s="16">
        <v>415</v>
      </c>
      <c r="K20" s="11">
        <f t="shared" si="2"/>
        <v>100</v>
      </c>
      <c r="L20" s="13"/>
      <c r="M20" s="13"/>
    </row>
    <row r="21" spans="1:13" x14ac:dyDescent="0.35">
      <c r="A21" s="4" t="s">
        <v>9</v>
      </c>
      <c r="B21" s="4" t="s">
        <v>19</v>
      </c>
      <c r="C21" s="5" t="s">
        <v>33</v>
      </c>
      <c r="D21" s="15">
        <f>SUM(D22:D22)</f>
        <v>699.4</v>
      </c>
      <c r="E21" s="15">
        <f>SUM(E22:E22)</f>
        <v>580</v>
      </c>
      <c r="F21" s="15">
        <f>SUM(F22:F22)</f>
        <v>583.20000000000005</v>
      </c>
      <c r="G21" s="10">
        <f t="shared" si="0"/>
        <v>100.55172413793105</v>
      </c>
      <c r="H21" s="15">
        <f>SUM(H22:H22)</f>
        <v>583.20000000000005</v>
      </c>
      <c r="I21" s="10">
        <f t="shared" si="1"/>
        <v>100</v>
      </c>
      <c r="J21" s="15">
        <f>SUM(J22:J22)</f>
        <v>583.20000000000005</v>
      </c>
      <c r="K21" s="10">
        <f t="shared" si="2"/>
        <v>100</v>
      </c>
      <c r="L21" s="13"/>
      <c r="M21" s="13"/>
    </row>
    <row r="22" spans="1:13" outlineLevel="1" x14ac:dyDescent="0.35">
      <c r="A22" s="3" t="s">
        <v>9</v>
      </c>
      <c r="B22" s="3" t="s">
        <v>5</v>
      </c>
      <c r="C22" s="6" t="s">
        <v>34</v>
      </c>
      <c r="D22" s="16">
        <v>699.4</v>
      </c>
      <c r="E22" s="16">
        <v>580</v>
      </c>
      <c r="F22" s="16">
        <v>583.20000000000005</v>
      </c>
      <c r="G22" s="11">
        <f t="shared" si="0"/>
        <v>100.55172413793105</v>
      </c>
      <c r="H22" s="16">
        <v>583.20000000000005</v>
      </c>
      <c r="I22" s="11">
        <f t="shared" si="1"/>
        <v>100</v>
      </c>
      <c r="J22" s="16">
        <v>583.20000000000005</v>
      </c>
      <c r="K22" s="11">
        <f t="shared" si="2"/>
        <v>100</v>
      </c>
      <c r="L22" s="13"/>
      <c r="M22" s="13"/>
    </row>
    <row r="23" spans="1:13" ht="30" customHeight="1" x14ac:dyDescent="0.35">
      <c r="A23" s="4" t="s">
        <v>10</v>
      </c>
      <c r="B23" s="4" t="s">
        <v>19</v>
      </c>
      <c r="C23" s="5" t="s">
        <v>35</v>
      </c>
      <c r="D23" s="15">
        <f>SUM(D24:D24)</f>
        <v>0</v>
      </c>
      <c r="E23" s="15">
        <f>SUM(E24:E24)</f>
        <v>4026.6</v>
      </c>
      <c r="F23" s="15">
        <f>SUM(F24:F24)</f>
        <v>0</v>
      </c>
      <c r="G23" s="10">
        <f t="shared" si="0"/>
        <v>0</v>
      </c>
      <c r="H23" s="15">
        <f>SUM(H24:H24)</f>
        <v>0</v>
      </c>
      <c r="I23" s="10">
        <v>0</v>
      </c>
      <c r="J23" s="15">
        <f>SUM(J24:J24)</f>
        <v>0</v>
      </c>
      <c r="K23" s="10">
        <v>0</v>
      </c>
      <c r="L23" s="13"/>
      <c r="M23" s="13"/>
    </row>
    <row r="24" spans="1:13" ht="42" customHeight="1" outlineLevel="1" x14ac:dyDescent="0.35">
      <c r="A24" s="3" t="s">
        <v>10</v>
      </c>
      <c r="B24" s="3" t="s">
        <v>9</v>
      </c>
      <c r="C24" s="6" t="s">
        <v>36</v>
      </c>
      <c r="D24" s="16">
        <v>0</v>
      </c>
      <c r="E24" s="16">
        <v>4026.6</v>
      </c>
      <c r="F24" s="16">
        <v>0</v>
      </c>
      <c r="G24" s="11">
        <f t="shared" si="0"/>
        <v>0</v>
      </c>
      <c r="H24" s="16">
        <v>0</v>
      </c>
      <c r="I24" s="11">
        <v>0</v>
      </c>
      <c r="J24" s="16">
        <v>0</v>
      </c>
      <c r="K24" s="11">
        <v>0</v>
      </c>
      <c r="L24" s="13"/>
      <c r="M24" s="13"/>
    </row>
    <row r="25" spans="1:13" x14ac:dyDescent="0.35">
      <c r="A25" s="4" t="s">
        <v>11</v>
      </c>
      <c r="B25" s="4" t="s">
        <v>19</v>
      </c>
      <c r="C25" s="5" t="s">
        <v>37</v>
      </c>
      <c r="D25" s="15">
        <f>SUM(D26:D30)</f>
        <v>108610.79999999999</v>
      </c>
      <c r="E25" s="15">
        <f>SUM(E26:E30)</f>
        <v>127426</v>
      </c>
      <c r="F25" s="15">
        <f>SUM(F26:F30)</f>
        <v>121431</v>
      </c>
      <c r="G25" s="10">
        <f t="shared" si="0"/>
        <v>95.295308649726124</v>
      </c>
      <c r="H25" s="15">
        <f>SUM(H26:H30)</f>
        <v>107024.99999999999</v>
      </c>
      <c r="I25" s="10">
        <f t="shared" si="1"/>
        <v>88.136472564666349</v>
      </c>
      <c r="J25" s="15">
        <f>SUM(J26:J30)</f>
        <v>106392.8</v>
      </c>
      <c r="K25" s="10">
        <f t="shared" si="2"/>
        <v>99.409296893249248</v>
      </c>
      <c r="L25" s="13"/>
      <c r="M25" s="13"/>
    </row>
    <row r="26" spans="1:13" outlineLevel="1" x14ac:dyDescent="0.35">
      <c r="A26" s="3" t="s">
        <v>11</v>
      </c>
      <c r="B26" s="3" t="s">
        <v>5</v>
      </c>
      <c r="C26" s="6" t="s">
        <v>38</v>
      </c>
      <c r="D26" s="16">
        <v>32507.7</v>
      </c>
      <c r="E26" s="16">
        <v>47936.5</v>
      </c>
      <c r="F26" s="16">
        <v>34721.5</v>
      </c>
      <c r="G26" s="11">
        <f t="shared" si="0"/>
        <v>72.432280204019904</v>
      </c>
      <c r="H26" s="16">
        <v>28891.4</v>
      </c>
      <c r="I26" s="11">
        <f t="shared" si="1"/>
        <v>83.208962746425129</v>
      </c>
      <c r="J26" s="16">
        <v>28891.4</v>
      </c>
      <c r="K26" s="11">
        <f t="shared" si="2"/>
        <v>100</v>
      </c>
      <c r="L26" s="13"/>
      <c r="M26" s="13"/>
    </row>
    <row r="27" spans="1:13" outlineLevel="1" x14ac:dyDescent="0.35">
      <c r="A27" s="3" t="s">
        <v>11</v>
      </c>
      <c r="B27" s="3" t="s">
        <v>6</v>
      </c>
      <c r="C27" s="6" t="s">
        <v>39</v>
      </c>
      <c r="D27" s="16">
        <v>67634.899999999994</v>
      </c>
      <c r="E27" s="16">
        <v>69968</v>
      </c>
      <c r="F27" s="16">
        <v>77923.7</v>
      </c>
      <c r="G27" s="11">
        <f t="shared" si="0"/>
        <v>111.37048364966842</v>
      </c>
      <c r="H27" s="16">
        <v>70660.399999999994</v>
      </c>
      <c r="I27" s="11">
        <f t="shared" si="1"/>
        <v>90.678959033002798</v>
      </c>
      <c r="J27" s="16">
        <v>70028.2</v>
      </c>
      <c r="K27" s="11">
        <f t="shared" si="2"/>
        <v>99.105298016993956</v>
      </c>
      <c r="L27" s="13"/>
      <c r="M27" s="13"/>
    </row>
    <row r="28" spans="1:13" outlineLevel="1" x14ac:dyDescent="0.35">
      <c r="A28" s="3" t="s">
        <v>11</v>
      </c>
      <c r="B28" s="3" t="s">
        <v>7</v>
      </c>
      <c r="C28" s="6" t="s">
        <v>56</v>
      </c>
      <c r="D28" s="16">
        <v>7671</v>
      </c>
      <c r="E28" s="16">
        <v>8736.5</v>
      </c>
      <c r="F28" s="16">
        <v>8017.1</v>
      </c>
      <c r="G28" s="11">
        <f t="shared" si="0"/>
        <v>91.765581182395707</v>
      </c>
      <c r="H28" s="16">
        <v>6704.2</v>
      </c>
      <c r="I28" s="11">
        <f t="shared" si="1"/>
        <v>83.623754225343333</v>
      </c>
      <c r="J28" s="16">
        <v>6704.2</v>
      </c>
      <c r="K28" s="11">
        <f t="shared" si="2"/>
        <v>100</v>
      </c>
      <c r="L28" s="13"/>
      <c r="M28" s="13"/>
    </row>
    <row r="29" spans="1:13" outlineLevel="1" x14ac:dyDescent="0.35">
      <c r="A29" s="3" t="s">
        <v>11</v>
      </c>
      <c r="B29" s="3" t="s">
        <v>11</v>
      </c>
      <c r="C29" s="6" t="s">
        <v>57</v>
      </c>
      <c r="D29" s="16">
        <v>619</v>
      </c>
      <c r="E29" s="16">
        <v>705</v>
      </c>
      <c r="F29" s="16">
        <v>734.7</v>
      </c>
      <c r="G29" s="11">
        <f t="shared" si="0"/>
        <v>104.21276595744682</v>
      </c>
      <c r="H29" s="16">
        <v>735</v>
      </c>
      <c r="I29" s="11">
        <f t="shared" si="1"/>
        <v>100.04083299305839</v>
      </c>
      <c r="J29" s="16">
        <v>735</v>
      </c>
      <c r="K29" s="11">
        <f t="shared" si="2"/>
        <v>100</v>
      </c>
      <c r="L29" s="13"/>
      <c r="M29" s="13"/>
    </row>
    <row r="30" spans="1:13" outlineLevel="1" x14ac:dyDescent="0.35">
      <c r="A30" s="3" t="s">
        <v>11</v>
      </c>
      <c r="B30" s="3" t="s">
        <v>13</v>
      </c>
      <c r="C30" s="6" t="s">
        <v>40</v>
      </c>
      <c r="D30" s="16">
        <v>178.2</v>
      </c>
      <c r="E30" s="16">
        <v>80</v>
      </c>
      <c r="F30" s="16">
        <v>34</v>
      </c>
      <c r="G30" s="11">
        <f t="shared" si="0"/>
        <v>42.5</v>
      </c>
      <c r="H30" s="16">
        <v>34</v>
      </c>
      <c r="I30" s="11">
        <f t="shared" si="1"/>
        <v>100</v>
      </c>
      <c r="J30" s="16">
        <v>34</v>
      </c>
      <c r="K30" s="11">
        <f t="shared" si="2"/>
        <v>100</v>
      </c>
      <c r="L30" s="13"/>
      <c r="M30" s="13"/>
    </row>
    <row r="31" spans="1:13" x14ac:dyDescent="0.35">
      <c r="A31" s="4" t="s">
        <v>12</v>
      </c>
      <c r="B31" s="4" t="s">
        <v>19</v>
      </c>
      <c r="C31" s="5" t="s">
        <v>41</v>
      </c>
      <c r="D31" s="15">
        <f>SUM(D32:D32)</f>
        <v>30205.8</v>
      </c>
      <c r="E31" s="15">
        <f>SUM(E32:E32)</f>
        <v>32739.8</v>
      </c>
      <c r="F31" s="15">
        <f>SUM(F32:F32)</f>
        <v>31178.6</v>
      </c>
      <c r="G31" s="10">
        <f t="shared" si="0"/>
        <v>95.231491945583045</v>
      </c>
      <c r="H31" s="15">
        <f>SUM(H32:H32)</f>
        <v>24413.7</v>
      </c>
      <c r="I31" s="10">
        <f t="shared" si="1"/>
        <v>78.302746114322005</v>
      </c>
      <c r="J31" s="15">
        <f>SUM(J32:J32)</f>
        <v>24413.7</v>
      </c>
      <c r="K31" s="10">
        <f t="shared" si="2"/>
        <v>100</v>
      </c>
      <c r="L31" s="13"/>
      <c r="M31" s="13"/>
    </row>
    <row r="32" spans="1:13" outlineLevel="1" x14ac:dyDescent="0.35">
      <c r="A32" s="3" t="s">
        <v>12</v>
      </c>
      <c r="B32" s="3" t="s">
        <v>5</v>
      </c>
      <c r="C32" s="6" t="s">
        <v>42</v>
      </c>
      <c r="D32" s="16">
        <v>30205.8</v>
      </c>
      <c r="E32" s="16">
        <v>32739.8</v>
      </c>
      <c r="F32" s="16">
        <v>31178.6</v>
      </c>
      <c r="G32" s="11">
        <f t="shared" si="0"/>
        <v>95.231491945583045</v>
      </c>
      <c r="H32" s="16">
        <v>24413.7</v>
      </c>
      <c r="I32" s="11">
        <f t="shared" si="1"/>
        <v>78.302746114322005</v>
      </c>
      <c r="J32" s="16">
        <v>24413.7</v>
      </c>
      <c r="K32" s="11">
        <f t="shared" si="2"/>
        <v>100</v>
      </c>
      <c r="L32" s="13"/>
      <c r="M32" s="13"/>
    </row>
    <row r="33" spans="1:13" x14ac:dyDescent="0.35">
      <c r="A33" s="4" t="s">
        <v>14</v>
      </c>
      <c r="B33" s="4" t="s">
        <v>19</v>
      </c>
      <c r="C33" s="5" t="s">
        <v>43</v>
      </c>
      <c r="D33" s="15">
        <f>SUM(D34:D37)</f>
        <v>52535</v>
      </c>
      <c r="E33" s="15">
        <f>SUM(E34:E37)</f>
        <v>55773.100000000006</v>
      </c>
      <c r="F33" s="15">
        <f>SUM(F34:F37)</f>
        <v>23703.3</v>
      </c>
      <c r="G33" s="10">
        <f t="shared" si="0"/>
        <v>42.499520378103419</v>
      </c>
      <c r="H33" s="15">
        <f>SUM(H34:H37)</f>
        <v>21962.7</v>
      </c>
      <c r="I33" s="10">
        <f t="shared" si="1"/>
        <v>92.656718684740099</v>
      </c>
      <c r="J33" s="15">
        <f>SUM(J34:J37)</f>
        <v>21921.9</v>
      </c>
      <c r="K33" s="10">
        <f t="shared" si="2"/>
        <v>99.814230490786656</v>
      </c>
      <c r="L33" s="13"/>
      <c r="M33" s="13"/>
    </row>
    <row r="34" spans="1:13" outlineLevel="1" x14ac:dyDescent="0.35">
      <c r="A34" s="3" t="s">
        <v>14</v>
      </c>
      <c r="B34" s="3" t="s">
        <v>5</v>
      </c>
      <c r="C34" s="6" t="s">
        <v>44</v>
      </c>
      <c r="D34" s="16">
        <v>1755.1</v>
      </c>
      <c r="E34" s="16">
        <v>1674.4</v>
      </c>
      <c r="F34" s="16">
        <v>1678.5</v>
      </c>
      <c r="G34" s="11">
        <f t="shared" si="0"/>
        <v>100.24486383182034</v>
      </c>
      <c r="H34" s="16">
        <v>1678.5</v>
      </c>
      <c r="I34" s="11">
        <f t="shared" si="1"/>
        <v>100</v>
      </c>
      <c r="J34" s="16">
        <v>1678</v>
      </c>
      <c r="K34" s="11">
        <f t="shared" si="2"/>
        <v>99.970211498361621</v>
      </c>
      <c r="L34" s="13"/>
      <c r="M34" s="13"/>
    </row>
    <row r="35" spans="1:13" outlineLevel="1" x14ac:dyDescent="0.35">
      <c r="A35" s="3" t="s">
        <v>14</v>
      </c>
      <c r="B35" s="3" t="s">
        <v>7</v>
      </c>
      <c r="C35" s="6" t="s">
        <v>45</v>
      </c>
      <c r="D35" s="16">
        <v>30955.3</v>
      </c>
      <c r="E35" s="16">
        <v>33686.300000000003</v>
      </c>
      <c r="F35" s="16">
        <v>6244.9</v>
      </c>
      <c r="G35" s="11">
        <f t="shared" si="0"/>
        <v>18.538396915066361</v>
      </c>
      <c r="H35" s="16">
        <v>6285.5</v>
      </c>
      <c r="I35" s="11">
        <v>0</v>
      </c>
      <c r="J35" s="16">
        <v>6244.9</v>
      </c>
      <c r="K35" s="11">
        <v>0</v>
      </c>
      <c r="L35" s="13"/>
      <c r="M35" s="13"/>
    </row>
    <row r="36" spans="1:13" outlineLevel="1" x14ac:dyDescent="0.35">
      <c r="A36" s="3" t="s">
        <v>14</v>
      </c>
      <c r="B36" s="3" t="s">
        <v>8</v>
      </c>
      <c r="C36" s="6" t="s">
        <v>46</v>
      </c>
      <c r="D36" s="16">
        <v>17163.099999999999</v>
      </c>
      <c r="E36" s="16">
        <v>17732.099999999999</v>
      </c>
      <c r="F36" s="16">
        <v>15749.9</v>
      </c>
      <c r="G36" s="11">
        <f t="shared" si="0"/>
        <v>88.821402992313381</v>
      </c>
      <c r="H36" s="16">
        <v>13968.7</v>
      </c>
      <c r="I36" s="11">
        <f t="shared" si="1"/>
        <v>88.690721845852991</v>
      </c>
      <c r="J36" s="16">
        <v>13969</v>
      </c>
      <c r="K36" s="11">
        <f t="shared" si="2"/>
        <v>100.00214765869408</v>
      </c>
      <c r="L36" s="13"/>
      <c r="M36" s="13"/>
    </row>
    <row r="37" spans="1:13" outlineLevel="1" x14ac:dyDescent="0.35">
      <c r="A37" s="3" t="s">
        <v>14</v>
      </c>
      <c r="B37" s="3" t="s">
        <v>10</v>
      </c>
      <c r="C37" s="6" t="s">
        <v>47</v>
      </c>
      <c r="D37" s="16">
        <v>2661.5</v>
      </c>
      <c r="E37" s="16">
        <v>2680.3</v>
      </c>
      <c r="F37" s="16">
        <v>30</v>
      </c>
      <c r="G37" s="11">
        <f t="shared" si="0"/>
        <v>1.1192776927955825</v>
      </c>
      <c r="H37" s="16">
        <v>30</v>
      </c>
      <c r="I37" s="11">
        <f t="shared" si="1"/>
        <v>100</v>
      </c>
      <c r="J37" s="16">
        <v>30</v>
      </c>
      <c r="K37" s="11">
        <f t="shared" si="2"/>
        <v>100</v>
      </c>
      <c r="L37" s="13"/>
      <c r="M37" s="13"/>
    </row>
    <row r="38" spans="1:13" x14ac:dyDescent="0.35">
      <c r="A38" s="4" t="s">
        <v>15</v>
      </c>
      <c r="B38" s="4" t="s">
        <v>19</v>
      </c>
      <c r="C38" s="5" t="s">
        <v>48</v>
      </c>
      <c r="D38" s="15">
        <f>SUM(D39:D39)</f>
        <v>362.7</v>
      </c>
      <c r="E38" s="15">
        <f>SUM(E39:E39)</f>
        <v>366.2</v>
      </c>
      <c r="F38" s="15">
        <f>SUM(F39:F39)</f>
        <v>363.7</v>
      </c>
      <c r="G38" s="10">
        <f t="shared" si="0"/>
        <v>99.317312943746586</v>
      </c>
      <c r="H38" s="15">
        <f>SUM(H39:H39)</f>
        <v>364</v>
      </c>
      <c r="I38" s="10">
        <f t="shared" si="1"/>
        <v>100.08248556502612</v>
      </c>
      <c r="J38" s="15">
        <f>SUM(J39:J39)</f>
        <v>364</v>
      </c>
      <c r="K38" s="18">
        <f t="shared" si="2"/>
        <v>100</v>
      </c>
      <c r="L38" s="13"/>
      <c r="M38" s="13"/>
    </row>
    <row r="39" spans="1:13" outlineLevel="1" x14ac:dyDescent="0.35">
      <c r="A39" s="3" t="s">
        <v>15</v>
      </c>
      <c r="B39" s="3" t="s">
        <v>5</v>
      </c>
      <c r="C39" s="6" t="s">
        <v>49</v>
      </c>
      <c r="D39" s="16">
        <v>362.7</v>
      </c>
      <c r="E39" s="16">
        <v>366.2</v>
      </c>
      <c r="F39" s="16">
        <v>363.7</v>
      </c>
      <c r="G39" s="11">
        <f t="shared" si="0"/>
        <v>99.317312943746586</v>
      </c>
      <c r="H39" s="16">
        <v>364</v>
      </c>
      <c r="I39" s="11">
        <f t="shared" si="1"/>
        <v>100.08248556502612</v>
      </c>
      <c r="J39" s="16">
        <v>364</v>
      </c>
      <c r="K39" s="11">
        <f t="shared" si="2"/>
        <v>100</v>
      </c>
      <c r="L39" s="13"/>
      <c r="M39" s="13"/>
    </row>
    <row r="40" spans="1:13" ht="39.75" customHeight="1" x14ac:dyDescent="0.35">
      <c r="A40" s="4" t="s">
        <v>17</v>
      </c>
      <c r="B40" s="4" t="s">
        <v>19</v>
      </c>
      <c r="C40" s="5" t="s">
        <v>50</v>
      </c>
      <c r="D40" s="15">
        <f>D41</f>
        <v>376</v>
      </c>
      <c r="E40" s="15">
        <f t="shared" ref="E40:J40" si="3">E41</f>
        <v>297</v>
      </c>
      <c r="F40" s="15">
        <f t="shared" si="3"/>
        <v>215.3</v>
      </c>
      <c r="G40" s="10">
        <f>F40/E40*100</f>
        <v>72.491582491582491</v>
      </c>
      <c r="H40" s="15">
        <f t="shared" si="3"/>
        <v>1.4</v>
      </c>
      <c r="I40" s="10">
        <f>H40/F40*100</f>
        <v>0.65025545750116109</v>
      </c>
      <c r="J40" s="15">
        <f t="shared" si="3"/>
        <v>0.3</v>
      </c>
      <c r="K40" s="10">
        <f>J40/H40*100</f>
        <v>21.428571428571431</v>
      </c>
      <c r="L40" s="13"/>
      <c r="M40" s="13"/>
    </row>
    <row r="41" spans="1:13" ht="43.5" customHeight="1" outlineLevel="1" x14ac:dyDescent="0.35">
      <c r="A41" s="3" t="s">
        <v>17</v>
      </c>
      <c r="B41" s="3" t="s">
        <v>5</v>
      </c>
      <c r="C41" s="6" t="s">
        <v>51</v>
      </c>
      <c r="D41" s="16">
        <v>376</v>
      </c>
      <c r="E41" s="16">
        <v>297</v>
      </c>
      <c r="F41" s="16">
        <v>215.3</v>
      </c>
      <c r="G41" s="11">
        <f>F41/E41*100</f>
        <v>72.491582491582491</v>
      </c>
      <c r="H41" s="16">
        <v>1.4</v>
      </c>
      <c r="I41" s="11">
        <f>H41/F41*100</f>
        <v>0.65025545750116109</v>
      </c>
      <c r="J41" s="16">
        <v>0.3</v>
      </c>
      <c r="K41" s="11">
        <f>J41/H41*100</f>
        <v>21.428571428571431</v>
      </c>
      <c r="L41" s="13"/>
      <c r="M41" s="13"/>
    </row>
    <row r="42" spans="1:13" ht="52.8" x14ac:dyDescent="0.35">
      <c r="A42" s="4" t="s">
        <v>18</v>
      </c>
      <c r="B42" s="4" t="s">
        <v>19</v>
      </c>
      <c r="C42" s="5" t="s">
        <v>58</v>
      </c>
      <c r="D42" s="15">
        <f>SUM(D43:D43)</f>
        <v>11213</v>
      </c>
      <c r="E42" s="15">
        <f>SUM(E43:E43)</f>
        <v>14556.5</v>
      </c>
      <c r="F42" s="15">
        <f>SUM(F43:F43)</f>
        <v>12506.2</v>
      </c>
      <c r="G42" s="10">
        <f>F42/E42*100</f>
        <v>85.914883385429192</v>
      </c>
      <c r="H42" s="15">
        <f>SUM(H43:H43)</f>
        <v>10772.8</v>
      </c>
      <c r="I42" s="10">
        <f>H42/F42*100</f>
        <v>86.13967472133821</v>
      </c>
      <c r="J42" s="15">
        <f>SUM(J43:J43)</f>
        <v>10662.8</v>
      </c>
      <c r="K42" s="10">
        <f>J42/H42*100</f>
        <v>98.978909847022138</v>
      </c>
      <c r="L42" s="13"/>
      <c r="M42" s="13"/>
    </row>
    <row r="43" spans="1:13" ht="54" outlineLevel="1" x14ac:dyDescent="0.35">
      <c r="A43" s="3" t="s">
        <v>18</v>
      </c>
      <c r="B43" s="3" t="s">
        <v>5</v>
      </c>
      <c r="C43" s="6" t="s">
        <v>52</v>
      </c>
      <c r="D43" s="16">
        <v>11213</v>
      </c>
      <c r="E43" s="16">
        <v>14556.5</v>
      </c>
      <c r="F43" s="16">
        <v>12506.2</v>
      </c>
      <c r="G43" s="11">
        <f>F43/E43*100</f>
        <v>85.914883385429192</v>
      </c>
      <c r="H43" s="16">
        <v>10772.8</v>
      </c>
      <c r="I43" s="11">
        <f>H43/F43*100</f>
        <v>86.13967472133821</v>
      </c>
      <c r="J43" s="16">
        <v>10662.8</v>
      </c>
      <c r="K43" s="11">
        <f>J43/H43*100</f>
        <v>98.978909847022138</v>
      </c>
      <c r="L43" s="13"/>
      <c r="M43" s="13"/>
    </row>
    <row r="44" spans="1:13" x14ac:dyDescent="0.35">
      <c r="A44" s="3"/>
      <c r="B44" s="3"/>
      <c r="C44" s="14" t="s">
        <v>2</v>
      </c>
      <c r="D44" s="17">
        <f>D6+D13+D15+D17+D21+D23+D25+D31+D33+D38+D40+D42</f>
        <v>246191.9</v>
      </c>
      <c r="E44" s="17">
        <f>E6+E13+E15+E17+E21+E23+E25+E31+E33+E38+E40+E42</f>
        <v>299395.20000000001</v>
      </c>
      <c r="F44" s="17">
        <f>F6+F13+F15+F17+F21+F23+F25+F31+F33+F38+F40+F42</f>
        <v>242478.69999999998</v>
      </c>
      <c r="G44" s="11">
        <f>F44/E44*100</f>
        <v>80.989508181827887</v>
      </c>
      <c r="H44" s="17">
        <f>H6+H13+H15+H17+H21+H23+H25+H31+H33+H38+H40+H42</f>
        <v>218998.3</v>
      </c>
      <c r="I44" s="11">
        <f>H44/F44*100</f>
        <v>90.316510274923118</v>
      </c>
      <c r="J44" s="17">
        <f>J6+J13+J15+J17+J21+J23+J25+J31+J33+J38+J40+J42</f>
        <v>221105.59999999998</v>
      </c>
      <c r="K44" s="11">
        <f>J44/H44*100</f>
        <v>100.96224491240342</v>
      </c>
      <c r="L44" s="13"/>
      <c r="M44" s="13"/>
    </row>
    <row r="45" spans="1:13" x14ac:dyDescent="0.35">
      <c r="A45" s="1"/>
      <c r="B45" s="1"/>
      <c r="C45" s="1"/>
      <c r="D45" s="1"/>
      <c r="E45" s="1"/>
      <c r="F45" s="1"/>
      <c r="G45" s="1"/>
      <c r="L45" s="13"/>
      <c r="M45" s="13"/>
    </row>
    <row r="46" spans="1:13" x14ac:dyDescent="0.35">
      <c r="C46" s="26"/>
      <c r="D46" s="26"/>
      <c r="E46" s="12"/>
      <c r="F46" s="12"/>
      <c r="G46" s="12"/>
    </row>
  </sheetData>
  <autoFilter ref="C5:L44"/>
  <mergeCells count="8">
    <mergeCell ref="A4:A5"/>
    <mergeCell ref="B4:B5"/>
    <mergeCell ref="F4:K4"/>
    <mergeCell ref="D4:D5"/>
    <mergeCell ref="C2:K2"/>
    <mergeCell ref="C46:D46"/>
    <mergeCell ref="C4:C5"/>
    <mergeCell ref="E4:E5"/>
  </mergeCells>
  <pageMargins left="0.19685039370078741" right="0.19685039370078741" top="0.59055118110236227" bottom="0.39370078740157483" header="0.39370078740157483" footer="0.39370078740157483"/>
  <pageSetup paperSize="9" scale="76" fitToHeight="20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Ирина Григорьевна</dc:creator>
  <cp:lastModifiedBy>Serova</cp:lastModifiedBy>
  <cp:lastPrinted>2019-02-05T08:30:14Z</cp:lastPrinted>
  <dcterms:created xsi:type="dcterms:W3CDTF">2015-02-06T06:42:56Z</dcterms:created>
  <dcterms:modified xsi:type="dcterms:W3CDTF">2019-02-08T07:16:55Z</dcterms:modified>
</cp:coreProperties>
</file>