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Рез. сош шимск" sheetId="1" r:id="rId1"/>
    <sheet name="Рез. сош медведь" sheetId="2" r:id="rId2"/>
    <sheet name="Рез. сош уторгош" sheetId="3" r:id="rId3"/>
    <sheet name="Рез. МАДОУ №6" sheetId="4" r:id="rId4"/>
    <sheet name="Рез. МАДОУ №7" sheetId="5" r:id="rId5"/>
    <sheet name="Рез. МАДОУ №12" sheetId="6" r:id="rId6"/>
    <sheet name="Рез. цдод" sheetId="7" r:id="rId7"/>
    <sheet name="Рез. цкдс" sheetId="8" r:id="rId8"/>
    <sheet name="Рез. мбс" sheetId="9" r:id="rId9"/>
    <sheet name="Рез. дши" sheetId="10" r:id="rId10"/>
  </sheets>
  <definedNames/>
  <calcPr fullCalcOnLoad="1"/>
</workbook>
</file>

<file path=xl/sharedStrings.xml><?xml version="1.0" encoding="utf-8"?>
<sst xmlns="http://schemas.openxmlformats.org/spreadsheetml/2006/main" count="279" uniqueCount="41">
  <si>
    <t>Объем муниципальной услуги (ед.)</t>
  </si>
  <si>
    <t>Нормативные затраты на общехозяйственные нужды (тыс.руб. за ед.)</t>
  </si>
  <si>
    <t>Итого нормативные затраты на оказание муниципальной услуги (тыс.руб.за ед.)</t>
  </si>
  <si>
    <t>Сумма финансового обеспечения выполнения муниципального задания  (тыс.руб.)</t>
  </si>
  <si>
    <t>Нормативные затраты, непосредственно связанные с оказанием муниципальной услуги (т.руб.за ед.)</t>
  </si>
  <si>
    <t xml:space="preserve">Затраты на  
содержание  
имущества   
муниципального
учреждения  
(тыс. руб.)
</t>
  </si>
  <si>
    <t>затраты на коммунальные услуги</t>
  </si>
  <si>
    <t>в том числе</t>
  </si>
  <si>
    <t>Всего</t>
  </si>
  <si>
    <t>в том числе затраты на оплату труда с начислениями на выплаты по оплате труда</t>
  </si>
  <si>
    <t xml:space="preserve">затраты на оплату труда с начислениями на выплаты по оплате труда </t>
  </si>
  <si>
    <t>реализация дополнительных общеобразовательных общеразвивающих программ</t>
  </si>
  <si>
    <t xml:space="preserve">реализация основных общеобразовательных программ 
 начального общего образования </t>
  </si>
  <si>
    <t xml:space="preserve">реализация основных общеобразовательных программ  основного общего образования </t>
  </si>
  <si>
    <t xml:space="preserve">реализация основных общеобразовательных программ  среднего общего образования </t>
  </si>
  <si>
    <t xml:space="preserve"> Наименование муниципальной услуги   
</t>
  </si>
  <si>
    <t>2022 год</t>
  </si>
  <si>
    <t>Итого на 2022 год</t>
  </si>
  <si>
    <t>2023 год</t>
  </si>
  <si>
    <t>Итого на 2023 год</t>
  </si>
  <si>
    <t>2024 год</t>
  </si>
  <si>
    <t xml:space="preserve">Нормативные затраты на оказание муниципальных услуг на 2022 год и на плановый период 2023 и 2024 годов по МАУДО "ЦДОД" </t>
  </si>
  <si>
    <t>Итого на 2024 год</t>
  </si>
  <si>
    <t>Нормативные затраты на оказание муниципальных услуг на 2022 год и на плановый период 2023 и 2024 годов  по МАОУ СОШ п.Шимск имени Героя Советского Союза А.И.Горева</t>
  </si>
  <si>
    <t>Нормативные затраты на оказание муниципальных услуг на 2022 год и на плановый период 2023 и 2024 годов  по МАОУ СОШ с. Медведь</t>
  </si>
  <si>
    <t>Нормативные затраты на оказание муниципальных услуг на 2022 год и на плановый период 2023 и 2024 годов  по МАОУ СОШ жд. ст. Уторгош</t>
  </si>
  <si>
    <t>Нормативные затраты на оказание муниципальных услуг на 2022 год и на плановый период 2023 и 2024 годов  по МАДОУ "Детский сад №6" п.Шимск</t>
  </si>
  <si>
    <t xml:space="preserve"> Наименование муниципальной услуги</t>
  </si>
  <si>
    <t>реализация основных общеобразовательных программ дошкольного образования</t>
  </si>
  <si>
    <t>присмотр и уход</t>
  </si>
  <si>
    <t xml:space="preserve">Нормативные затраты на оказание муниципальных услуг на 2022 год и на плановый период 2023 и 2024 годов по МАДОУ "Детский сад №7 "Звёздочка" </t>
  </si>
  <si>
    <t xml:space="preserve">Нормативные затраты на оказание муниципальных услуг на 2022 год и на плановый период 2023 и 2024 годов по МАДОУ "Детский сад № 12" </t>
  </si>
  <si>
    <t xml:space="preserve">Нормативные затраты на оказание муниципальных услуг, работ на 2022 год и на плановый период 2023 и 2024 годов  по МБУК "Шимская ЦКДС" </t>
  </si>
  <si>
    <t xml:space="preserve"> Наименование муниципальной услуги, работы   
</t>
  </si>
  <si>
    <t xml:space="preserve">организация мероприятий </t>
  </si>
  <si>
    <t>организация деятельности клубных формирований и формирований самодеятельного творчества</t>
  </si>
  <si>
    <t xml:space="preserve">Нормативные затраты на оказание муниципальных услуг, работ на 2022 год и на плановый период 2023 и 2024 годов  по МБУК "Шимская МБС" </t>
  </si>
  <si>
    <t xml:space="preserve">библиотечное, библиографическое и информационное обслуживание пользователей библиотеки </t>
  </si>
  <si>
    <t xml:space="preserve">Нормативные затраты на оказание муниципальных услуг на 2022 год и на плановый период 2023 и 2024 годов  по МБУДО "Шимская ДШИ" </t>
  </si>
  <si>
    <t>реализация дополнительных общеобразовательных предпрофессиональных программ</t>
  </si>
  <si>
    <t xml:space="preserve">Утверждены
постановлением Администрации
муниципального района
от 29.12.2021 № 1394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</si>
</sst>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173" fontId="41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172" fontId="40" fillId="0" borderId="10" xfId="0" applyNumberFormat="1" applyFont="1" applyFill="1" applyBorder="1" applyAlignment="1">
      <alignment horizontal="center"/>
    </xf>
    <xf numFmtId="173" fontId="40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173" fontId="40" fillId="0" borderId="11" xfId="0" applyNumberFormat="1" applyFont="1" applyFill="1" applyBorder="1" applyAlignment="1">
      <alignment horizontal="center" vertical="top" wrapText="1"/>
    </xf>
    <xf numFmtId="173" fontId="40" fillId="0" borderId="12" xfId="0" applyNumberFormat="1" applyFont="1" applyFill="1" applyBorder="1" applyAlignment="1">
      <alignment horizontal="center" vertical="top" wrapText="1"/>
    </xf>
    <xf numFmtId="173" fontId="40" fillId="0" borderId="13" xfId="0" applyNumberFormat="1" applyFont="1" applyFill="1" applyBorder="1" applyAlignment="1">
      <alignment horizontal="center" vertical="top" wrapText="1"/>
    </xf>
    <xf numFmtId="173" fontId="40" fillId="0" borderId="17" xfId="0" applyNumberFormat="1" applyFont="1" applyFill="1" applyBorder="1" applyAlignment="1">
      <alignment horizontal="center" vertical="top" wrapText="1"/>
    </xf>
    <xf numFmtId="173" fontId="40" fillId="0" borderId="0" xfId="0" applyNumberFormat="1" applyFont="1" applyFill="1" applyBorder="1" applyAlignment="1">
      <alignment horizontal="center" vertical="top" wrapText="1"/>
    </xf>
    <xf numFmtId="173" fontId="40" fillId="0" borderId="18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17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0" fillId="0" borderId="19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/>
    </xf>
    <xf numFmtId="0" fontId="40" fillId="0" borderId="12" xfId="0" applyFont="1" applyFill="1" applyBorder="1" applyAlignment="1">
      <alignment horizontal="center" vertical="top"/>
    </xf>
    <xf numFmtId="0" fontId="40" fillId="0" borderId="13" xfId="0" applyFont="1" applyFill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73" fontId="40" fillId="0" borderId="11" xfId="0" applyNumberFormat="1" applyFont="1" applyFill="1" applyBorder="1" applyAlignment="1">
      <alignment horizontal="center"/>
    </xf>
    <xf numFmtId="173" fontId="40" fillId="0" borderId="12" xfId="0" applyNumberFormat="1" applyFont="1" applyFill="1" applyBorder="1" applyAlignment="1">
      <alignment horizontal="center"/>
    </xf>
    <xf numFmtId="173" fontId="40" fillId="0" borderId="13" xfId="0" applyNumberFormat="1" applyFont="1" applyFill="1" applyBorder="1" applyAlignment="1">
      <alignment horizontal="center"/>
    </xf>
    <xf numFmtId="173" fontId="40" fillId="0" borderId="14" xfId="0" applyNumberFormat="1" applyFont="1" applyFill="1" applyBorder="1" applyAlignment="1">
      <alignment horizontal="center"/>
    </xf>
    <xf numFmtId="173" fontId="40" fillId="0" borderId="15" xfId="0" applyNumberFormat="1" applyFont="1" applyFill="1" applyBorder="1" applyAlignment="1">
      <alignment horizontal="center"/>
    </xf>
    <xf numFmtId="173" fontId="40" fillId="0" borderId="16" xfId="0" applyNumberFormat="1" applyFont="1" applyFill="1" applyBorder="1" applyAlignment="1">
      <alignment horizontal="center"/>
    </xf>
    <xf numFmtId="172" fontId="40" fillId="0" borderId="11" xfId="0" applyNumberFormat="1" applyFont="1" applyFill="1" applyBorder="1" applyAlignment="1">
      <alignment horizontal="center"/>
    </xf>
    <xf numFmtId="172" fontId="40" fillId="0" borderId="12" xfId="0" applyNumberFormat="1" applyFont="1" applyFill="1" applyBorder="1" applyAlignment="1">
      <alignment horizontal="center"/>
    </xf>
    <xf numFmtId="172" fontId="40" fillId="0" borderId="13" xfId="0" applyNumberFormat="1" applyFont="1" applyFill="1" applyBorder="1" applyAlignment="1">
      <alignment horizontal="center"/>
    </xf>
    <xf numFmtId="172" fontId="40" fillId="0" borderId="14" xfId="0" applyNumberFormat="1" applyFont="1" applyFill="1" applyBorder="1" applyAlignment="1">
      <alignment horizontal="center"/>
    </xf>
    <xf numFmtId="172" fontId="40" fillId="0" borderId="15" xfId="0" applyNumberFormat="1" applyFont="1" applyFill="1" applyBorder="1" applyAlignment="1">
      <alignment horizontal="center"/>
    </xf>
    <xf numFmtId="172" fontId="40" fillId="0" borderId="16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73" fontId="40" fillId="33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Layout" zoomScale="70" zoomScaleNormal="70" zoomScalePageLayoutView="70" workbookViewId="0" topLeftCell="B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39.7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41.25" customHeight="1" hidden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>
      <c r="A7" s="1"/>
      <c r="B7" s="1"/>
      <c r="C7" s="1"/>
      <c r="D7" s="67" t="s">
        <v>23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4"/>
      <c r="R7" s="14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4"/>
      <c r="R8" s="14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4"/>
      <c r="R9" s="14"/>
      <c r="S9" s="4"/>
      <c r="T9" s="8"/>
      <c r="U9" s="1"/>
      <c r="V9" s="3"/>
    </row>
    <row r="10" spans="1:22" ht="18.75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4"/>
      <c r="R10" s="14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4"/>
      <c r="R11" s="14"/>
      <c r="S11" s="1"/>
      <c r="T11" s="1"/>
      <c r="U11" s="1"/>
      <c r="V11" s="3"/>
    </row>
    <row r="12" spans="1:30" ht="15" customHeight="1">
      <c r="A12" s="1"/>
      <c r="B12" s="74" t="s">
        <v>15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12</v>
      </c>
      <c r="C28" s="24"/>
      <c r="D28" s="24"/>
      <c r="E28" s="25"/>
      <c r="F28" s="19">
        <v>20.541</v>
      </c>
      <c r="G28" s="19"/>
      <c r="H28" s="19"/>
      <c r="I28" s="19">
        <v>20.349</v>
      </c>
      <c r="J28" s="19"/>
      <c r="K28" s="19"/>
      <c r="L28" s="19">
        <v>20.166</v>
      </c>
      <c r="M28" s="19"/>
      <c r="N28" s="19"/>
      <c r="O28" s="19">
        <v>9.557</v>
      </c>
      <c r="P28" s="19"/>
      <c r="Q28" s="19"/>
      <c r="R28" s="19">
        <v>4.708</v>
      </c>
      <c r="S28" s="19"/>
      <c r="T28" s="19"/>
      <c r="U28" s="19">
        <f>F28+L28</f>
        <v>40.707</v>
      </c>
      <c r="V28" s="19"/>
      <c r="W28" s="19"/>
      <c r="X28" s="22">
        <v>289</v>
      </c>
      <c r="Y28" s="22"/>
      <c r="Z28" s="22">
        <v>111.6</v>
      </c>
      <c r="AA28" s="22"/>
      <c r="AB28" s="20">
        <f>U28*X28+Z28</f>
        <v>11875.923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23" t="s">
        <v>13</v>
      </c>
      <c r="C30" s="24"/>
      <c r="D30" s="24"/>
      <c r="E30" s="25"/>
      <c r="F30" s="19">
        <v>70.332</v>
      </c>
      <c r="G30" s="19"/>
      <c r="H30" s="19"/>
      <c r="I30" s="19">
        <v>70.103</v>
      </c>
      <c r="J30" s="19"/>
      <c r="K30" s="19"/>
      <c r="L30" s="19">
        <v>20.189</v>
      </c>
      <c r="M30" s="19"/>
      <c r="N30" s="19"/>
      <c r="O30" s="19">
        <v>9.568</v>
      </c>
      <c r="P30" s="19"/>
      <c r="Q30" s="19"/>
      <c r="R30" s="19">
        <v>4.713</v>
      </c>
      <c r="S30" s="19"/>
      <c r="T30" s="19"/>
      <c r="U30" s="19">
        <f>F30+L30</f>
        <v>90.52099999999999</v>
      </c>
      <c r="V30" s="19"/>
      <c r="W30" s="19"/>
      <c r="X30" s="22">
        <v>398</v>
      </c>
      <c r="Y30" s="22"/>
      <c r="Z30" s="20">
        <v>1532.5</v>
      </c>
      <c r="AA30" s="20"/>
      <c r="AB30" s="20">
        <f>U30*X30+Z30</f>
        <v>37559.85799999999</v>
      </c>
      <c r="AC30" s="20"/>
      <c r="AD30" s="20"/>
    </row>
    <row r="31" spans="1:30" ht="25.5" customHeight="1">
      <c r="A31" s="1"/>
      <c r="B31" s="26"/>
      <c r="C31" s="27"/>
      <c r="D31" s="27"/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0"/>
      <c r="AA31" s="20"/>
      <c r="AB31" s="20"/>
      <c r="AC31" s="20"/>
      <c r="AD31" s="20"/>
    </row>
    <row r="32" spans="1:30" ht="15" customHeight="1">
      <c r="A32" s="1"/>
      <c r="B32" s="23" t="s">
        <v>14</v>
      </c>
      <c r="C32" s="24"/>
      <c r="D32" s="24"/>
      <c r="E32" s="25"/>
      <c r="F32" s="19">
        <v>40.639</v>
      </c>
      <c r="G32" s="19"/>
      <c r="H32" s="19"/>
      <c r="I32" s="19">
        <v>40.447</v>
      </c>
      <c r="J32" s="19"/>
      <c r="K32" s="19"/>
      <c r="L32" s="19">
        <v>20.316</v>
      </c>
      <c r="M32" s="19"/>
      <c r="N32" s="19"/>
      <c r="O32" s="19">
        <v>9.63</v>
      </c>
      <c r="P32" s="19"/>
      <c r="Q32" s="19"/>
      <c r="R32" s="19">
        <v>4.742</v>
      </c>
      <c r="S32" s="19"/>
      <c r="T32" s="19"/>
      <c r="U32" s="19">
        <f>F32+L32</f>
        <v>60.955</v>
      </c>
      <c r="V32" s="19"/>
      <c r="W32" s="19"/>
      <c r="X32" s="22">
        <v>27.7</v>
      </c>
      <c r="Y32" s="22"/>
      <c r="Z32" s="20">
        <v>107.3</v>
      </c>
      <c r="AA32" s="20"/>
      <c r="AB32" s="20">
        <f>U32*X32+Z32</f>
        <v>1795.7534999999998</v>
      </c>
      <c r="AC32" s="20"/>
      <c r="AD32" s="20"/>
    </row>
    <row r="33" spans="1:30" ht="28.5" customHeight="1">
      <c r="A33" s="1"/>
      <c r="B33" s="26"/>
      <c r="C33" s="27"/>
      <c r="D33" s="27"/>
      <c r="E33" s="2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0"/>
      <c r="AA33" s="20"/>
      <c r="AB33" s="20"/>
      <c r="AC33" s="20"/>
      <c r="AD33" s="20"/>
    </row>
    <row r="34" spans="1:30" ht="15" customHeight="1">
      <c r="A34" s="1"/>
      <c r="B34" s="21" t="s">
        <v>17</v>
      </c>
      <c r="C34" s="21"/>
      <c r="D34" s="21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2"/>
      <c r="Y34" s="22"/>
      <c r="Z34" s="22"/>
      <c r="AA34" s="22"/>
      <c r="AB34" s="17">
        <f>AB28+AB30+AB32</f>
        <v>51231.534499999994</v>
      </c>
      <c r="AC34" s="17"/>
      <c r="AD34" s="17"/>
    </row>
    <row r="35" spans="1:30" ht="15" customHeight="1">
      <c r="A35" s="1"/>
      <c r="B35" s="21"/>
      <c r="C35" s="21"/>
      <c r="D35" s="21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22"/>
      <c r="Z35" s="22"/>
      <c r="AA35" s="22"/>
      <c r="AB35" s="17"/>
      <c r="AC35" s="17"/>
      <c r="AD35" s="17"/>
    </row>
    <row r="36" spans="1:30" ht="15" customHeight="1">
      <c r="A36" s="10"/>
      <c r="B36" s="21" t="s">
        <v>18</v>
      </c>
      <c r="C36" s="21"/>
      <c r="D36" s="21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2"/>
      <c r="Y36" s="22"/>
      <c r="Z36" s="22"/>
      <c r="AA36" s="22"/>
      <c r="AB36" s="17"/>
      <c r="AC36" s="17"/>
      <c r="AD36" s="17"/>
    </row>
    <row r="37" spans="1:30" ht="15" customHeight="1">
      <c r="A37" s="10"/>
      <c r="B37" s="21"/>
      <c r="C37" s="21"/>
      <c r="D37" s="21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2"/>
      <c r="AA37" s="22"/>
      <c r="AB37" s="17"/>
      <c r="AC37" s="17"/>
      <c r="AD37" s="17"/>
    </row>
    <row r="38" spans="1:30" ht="15" customHeight="1">
      <c r="A38" s="1"/>
      <c r="B38" s="23" t="s">
        <v>12</v>
      </c>
      <c r="C38" s="24"/>
      <c r="D38" s="24"/>
      <c r="E38" s="25"/>
      <c r="F38" s="19">
        <v>20.541</v>
      </c>
      <c r="G38" s="19"/>
      <c r="H38" s="19"/>
      <c r="I38" s="19">
        <v>20.349</v>
      </c>
      <c r="J38" s="19"/>
      <c r="K38" s="19"/>
      <c r="L38" s="19">
        <v>16.4</v>
      </c>
      <c r="M38" s="19"/>
      <c r="N38" s="19"/>
      <c r="O38" s="19">
        <v>9.558</v>
      </c>
      <c r="P38" s="19"/>
      <c r="Q38" s="19"/>
      <c r="R38" s="19">
        <v>0.942</v>
      </c>
      <c r="S38" s="19"/>
      <c r="T38" s="19"/>
      <c r="U38" s="19">
        <f>F38+L38</f>
        <v>36.941</v>
      </c>
      <c r="V38" s="19"/>
      <c r="W38" s="19"/>
      <c r="X38" s="22">
        <v>289</v>
      </c>
      <c r="Y38" s="22"/>
      <c r="Z38" s="22">
        <v>312</v>
      </c>
      <c r="AA38" s="22"/>
      <c r="AB38" s="20">
        <f>U38*X38+Z38</f>
        <v>10987.949</v>
      </c>
      <c r="AC38" s="20"/>
      <c r="AD38" s="20"/>
    </row>
    <row r="39" spans="1:30" ht="28.5" customHeight="1">
      <c r="A39" s="1"/>
      <c r="B39" s="26"/>
      <c r="C39" s="27"/>
      <c r="D39" s="27"/>
      <c r="E39" s="2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2"/>
      <c r="Y39" s="22"/>
      <c r="Z39" s="22"/>
      <c r="AA39" s="22"/>
      <c r="AB39" s="20"/>
      <c r="AC39" s="20"/>
      <c r="AD39" s="20"/>
    </row>
    <row r="40" spans="1:30" ht="15" customHeight="1">
      <c r="A40" s="1"/>
      <c r="B40" s="23" t="s">
        <v>13</v>
      </c>
      <c r="C40" s="24"/>
      <c r="D40" s="24"/>
      <c r="E40" s="25"/>
      <c r="F40" s="19">
        <v>70.332</v>
      </c>
      <c r="G40" s="19"/>
      <c r="H40" s="19"/>
      <c r="I40" s="19">
        <v>70.103</v>
      </c>
      <c r="J40" s="19"/>
      <c r="K40" s="19"/>
      <c r="L40" s="19">
        <v>16.418</v>
      </c>
      <c r="M40" s="19"/>
      <c r="N40" s="19"/>
      <c r="O40" s="19">
        <v>9.568</v>
      </c>
      <c r="P40" s="19"/>
      <c r="Q40" s="19"/>
      <c r="R40" s="19">
        <v>0.943</v>
      </c>
      <c r="S40" s="19"/>
      <c r="T40" s="19"/>
      <c r="U40" s="19">
        <f>F40+L40</f>
        <v>86.75</v>
      </c>
      <c r="V40" s="19"/>
      <c r="W40" s="19"/>
      <c r="X40" s="22">
        <v>398</v>
      </c>
      <c r="Y40" s="22"/>
      <c r="Z40" s="20">
        <v>386.1</v>
      </c>
      <c r="AA40" s="20"/>
      <c r="AB40" s="20">
        <f>U40*X40+Z40</f>
        <v>34912.6</v>
      </c>
      <c r="AC40" s="20"/>
      <c r="AD40" s="20"/>
    </row>
    <row r="41" spans="1:30" ht="25.5" customHeight="1">
      <c r="A41" s="1"/>
      <c r="B41" s="26"/>
      <c r="C41" s="27"/>
      <c r="D41" s="27"/>
      <c r="E41" s="2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2"/>
      <c r="Y41" s="22"/>
      <c r="Z41" s="20"/>
      <c r="AA41" s="20"/>
      <c r="AB41" s="20"/>
      <c r="AC41" s="20"/>
      <c r="AD41" s="20"/>
    </row>
    <row r="42" spans="1:30" ht="15" customHeight="1">
      <c r="A42" s="1"/>
      <c r="B42" s="23" t="s">
        <v>14</v>
      </c>
      <c r="C42" s="24"/>
      <c r="D42" s="24"/>
      <c r="E42" s="25"/>
      <c r="F42" s="19">
        <v>40.639</v>
      </c>
      <c r="G42" s="19"/>
      <c r="H42" s="19"/>
      <c r="I42" s="19">
        <v>40.447</v>
      </c>
      <c r="J42" s="19"/>
      <c r="K42" s="19"/>
      <c r="L42" s="19">
        <v>16.522</v>
      </c>
      <c r="M42" s="19"/>
      <c r="N42" s="19"/>
      <c r="O42" s="19">
        <v>9.631</v>
      </c>
      <c r="P42" s="19"/>
      <c r="Q42" s="19"/>
      <c r="R42" s="19">
        <v>0.949</v>
      </c>
      <c r="S42" s="19"/>
      <c r="T42" s="19"/>
      <c r="U42" s="19">
        <f>F42+L42</f>
        <v>57.161</v>
      </c>
      <c r="V42" s="19"/>
      <c r="W42" s="19"/>
      <c r="X42" s="22">
        <v>27.7</v>
      </c>
      <c r="Y42" s="22"/>
      <c r="Z42" s="20">
        <v>34.4</v>
      </c>
      <c r="AA42" s="20"/>
      <c r="AB42" s="20">
        <f>U42*X42+Z42</f>
        <v>1617.7597</v>
      </c>
      <c r="AC42" s="20"/>
      <c r="AD42" s="20"/>
    </row>
    <row r="43" spans="1:30" ht="24.75" customHeight="1">
      <c r="A43" s="1"/>
      <c r="B43" s="26"/>
      <c r="C43" s="27"/>
      <c r="D43" s="27"/>
      <c r="E43" s="2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  <c r="Y43" s="22"/>
      <c r="Z43" s="20"/>
      <c r="AA43" s="20"/>
      <c r="AB43" s="20"/>
      <c r="AC43" s="20"/>
      <c r="AD43" s="20"/>
    </row>
    <row r="44" spans="1:30" ht="15" customHeight="1">
      <c r="A44" s="1"/>
      <c r="B44" s="21" t="s">
        <v>19</v>
      </c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2"/>
      <c r="Y44" s="22"/>
      <c r="Z44" s="22"/>
      <c r="AA44" s="22"/>
      <c r="AB44" s="17">
        <f>AB38+AB40+AB42</f>
        <v>47518.3087</v>
      </c>
      <c r="AC44" s="17"/>
      <c r="AD44" s="17"/>
    </row>
    <row r="45" spans="1:30" ht="15" customHeight="1">
      <c r="A45" s="1"/>
      <c r="B45" s="21"/>
      <c r="C45" s="21"/>
      <c r="D45" s="21"/>
      <c r="E45" s="2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2"/>
      <c r="Z45" s="22"/>
      <c r="AA45" s="22"/>
      <c r="AB45" s="17"/>
      <c r="AC45" s="17"/>
      <c r="AD45" s="17"/>
    </row>
    <row r="46" spans="1:30" ht="15" customHeight="1">
      <c r="A46" s="1"/>
      <c r="B46" s="21" t="s">
        <v>20</v>
      </c>
      <c r="C46" s="21"/>
      <c r="D46" s="21"/>
      <c r="E46" s="2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  <c r="Y46" s="20"/>
      <c r="Z46" s="20"/>
      <c r="AA46" s="20"/>
      <c r="AB46" s="17"/>
      <c r="AC46" s="17"/>
      <c r="AD46" s="17"/>
    </row>
    <row r="47" spans="1:30" ht="15" customHeight="1">
      <c r="A47" s="1"/>
      <c r="B47" s="21"/>
      <c r="C47" s="21"/>
      <c r="D47" s="21"/>
      <c r="E47" s="2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20"/>
      <c r="Z47" s="20"/>
      <c r="AA47" s="20"/>
      <c r="AB47" s="17"/>
      <c r="AC47" s="17"/>
      <c r="AD47" s="17"/>
    </row>
    <row r="48" spans="1:30" ht="15" customHeight="1">
      <c r="A48" s="10"/>
      <c r="B48" s="23" t="s">
        <v>12</v>
      </c>
      <c r="C48" s="24"/>
      <c r="D48" s="24"/>
      <c r="E48" s="25"/>
      <c r="F48" s="19">
        <v>20.541</v>
      </c>
      <c r="G48" s="19"/>
      <c r="H48" s="19"/>
      <c r="I48" s="19">
        <v>20.349</v>
      </c>
      <c r="J48" s="19"/>
      <c r="K48" s="19"/>
      <c r="L48" s="19">
        <v>16.4</v>
      </c>
      <c r="M48" s="19"/>
      <c r="N48" s="19"/>
      <c r="O48" s="19">
        <v>9.558</v>
      </c>
      <c r="P48" s="19"/>
      <c r="Q48" s="19"/>
      <c r="R48" s="19">
        <v>0.942</v>
      </c>
      <c r="S48" s="19"/>
      <c r="T48" s="19"/>
      <c r="U48" s="19">
        <f>F48+L48</f>
        <v>36.941</v>
      </c>
      <c r="V48" s="19"/>
      <c r="W48" s="19"/>
      <c r="X48" s="22">
        <v>289</v>
      </c>
      <c r="Y48" s="22"/>
      <c r="Z48" s="22">
        <v>312</v>
      </c>
      <c r="AA48" s="22"/>
      <c r="AB48" s="20">
        <f>U48*X48+Z48</f>
        <v>10987.949</v>
      </c>
      <c r="AC48" s="20"/>
      <c r="AD48" s="20"/>
    </row>
    <row r="49" spans="1:30" ht="24.75" customHeight="1">
      <c r="A49" s="10"/>
      <c r="B49" s="26"/>
      <c r="C49" s="27"/>
      <c r="D49" s="27"/>
      <c r="E49" s="2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2"/>
      <c r="Y49" s="22"/>
      <c r="Z49" s="22"/>
      <c r="AA49" s="22"/>
      <c r="AB49" s="20"/>
      <c r="AC49" s="20"/>
      <c r="AD49" s="20"/>
    </row>
    <row r="50" spans="1:30" ht="15" customHeight="1">
      <c r="A50" s="1"/>
      <c r="B50" s="23" t="s">
        <v>13</v>
      </c>
      <c r="C50" s="24"/>
      <c r="D50" s="24"/>
      <c r="E50" s="25"/>
      <c r="F50" s="19">
        <v>70.332</v>
      </c>
      <c r="G50" s="19"/>
      <c r="H50" s="19"/>
      <c r="I50" s="19">
        <v>70.103</v>
      </c>
      <c r="J50" s="19"/>
      <c r="K50" s="19"/>
      <c r="L50" s="19">
        <v>16.418</v>
      </c>
      <c r="M50" s="19"/>
      <c r="N50" s="19"/>
      <c r="O50" s="19">
        <v>9.568</v>
      </c>
      <c r="P50" s="19"/>
      <c r="Q50" s="19"/>
      <c r="R50" s="19">
        <v>0.943</v>
      </c>
      <c r="S50" s="19"/>
      <c r="T50" s="19"/>
      <c r="U50" s="19">
        <f>F50+L50</f>
        <v>86.75</v>
      </c>
      <c r="V50" s="19"/>
      <c r="W50" s="19"/>
      <c r="X50" s="22">
        <v>398</v>
      </c>
      <c r="Y50" s="22"/>
      <c r="Z50" s="20">
        <v>386.1</v>
      </c>
      <c r="AA50" s="20"/>
      <c r="AB50" s="20">
        <f>U50*X50+Z50</f>
        <v>34912.6</v>
      </c>
      <c r="AC50" s="20"/>
      <c r="AD50" s="20"/>
    </row>
    <row r="51" spans="1:30" ht="29.25" customHeight="1">
      <c r="A51" s="1"/>
      <c r="B51" s="26"/>
      <c r="C51" s="27"/>
      <c r="D51" s="27"/>
      <c r="E51" s="2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22"/>
      <c r="Z51" s="20"/>
      <c r="AA51" s="20"/>
      <c r="AB51" s="20"/>
      <c r="AC51" s="20"/>
      <c r="AD51" s="20"/>
    </row>
    <row r="52" spans="1:30" ht="15" customHeight="1">
      <c r="A52" s="1"/>
      <c r="B52" s="23" t="s">
        <v>14</v>
      </c>
      <c r="C52" s="24"/>
      <c r="D52" s="24"/>
      <c r="E52" s="25"/>
      <c r="F52" s="19">
        <v>40.639</v>
      </c>
      <c r="G52" s="19"/>
      <c r="H52" s="19"/>
      <c r="I52" s="19">
        <v>40.447</v>
      </c>
      <c r="J52" s="19"/>
      <c r="K52" s="19"/>
      <c r="L52" s="19">
        <v>16.522</v>
      </c>
      <c r="M52" s="19"/>
      <c r="N52" s="19"/>
      <c r="O52" s="19">
        <v>9.631</v>
      </c>
      <c r="P52" s="19"/>
      <c r="Q52" s="19"/>
      <c r="R52" s="19">
        <v>0.949</v>
      </c>
      <c r="S52" s="19"/>
      <c r="T52" s="19"/>
      <c r="U52" s="19">
        <f>F52+L52</f>
        <v>57.161</v>
      </c>
      <c r="V52" s="19"/>
      <c r="W52" s="19"/>
      <c r="X52" s="22">
        <v>27.7</v>
      </c>
      <c r="Y52" s="22"/>
      <c r="Z52" s="20">
        <v>34.4</v>
      </c>
      <c r="AA52" s="20"/>
      <c r="AB52" s="20">
        <f>U52*X52+Z52</f>
        <v>1617.7597</v>
      </c>
      <c r="AC52" s="20"/>
      <c r="AD52" s="20"/>
    </row>
    <row r="53" spans="1:30" ht="27.75" customHeight="1">
      <c r="A53" s="1"/>
      <c r="B53" s="26"/>
      <c r="C53" s="27"/>
      <c r="D53" s="27"/>
      <c r="E53" s="2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0"/>
      <c r="AA53" s="20"/>
      <c r="AB53" s="20"/>
      <c r="AC53" s="20"/>
      <c r="AD53" s="20"/>
    </row>
    <row r="54" spans="1:30" ht="15" customHeight="1">
      <c r="A54" s="1"/>
      <c r="B54" s="21" t="s">
        <v>22</v>
      </c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2"/>
      <c r="Y54" s="22"/>
      <c r="Z54" s="22"/>
      <c r="AA54" s="22"/>
      <c r="AB54" s="17">
        <f>AB48+AB50+AB52</f>
        <v>47518.3087</v>
      </c>
      <c r="AC54" s="17"/>
      <c r="AD54" s="17"/>
    </row>
    <row r="55" spans="1:30" ht="15" customHeight="1">
      <c r="A55" s="1"/>
      <c r="B55" s="21"/>
      <c r="C55" s="21"/>
      <c r="D55" s="21"/>
      <c r="E55" s="2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2"/>
      <c r="Y55" s="22"/>
      <c r="Z55" s="22"/>
      <c r="AA55" s="22"/>
      <c r="AB55" s="17"/>
      <c r="AC55" s="17"/>
      <c r="AD55" s="17"/>
    </row>
    <row r="56" spans="1:21" ht="15">
      <c r="A56" s="1"/>
      <c r="B56" s="1"/>
      <c r="C56" s="4"/>
      <c r="D56" s="4"/>
      <c r="E56" s="4"/>
      <c r="F56" s="4"/>
      <c r="G56" s="4"/>
      <c r="H56" s="4"/>
      <c r="I56" s="4"/>
      <c r="J56" s="1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4"/>
      <c r="D57" s="4"/>
      <c r="E57" s="4"/>
      <c r="F57" s="4"/>
      <c r="G57" s="4"/>
      <c r="H57" s="4"/>
      <c r="I57" s="4"/>
      <c r="J57" s="7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4"/>
      <c r="D58" s="4"/>
      <c r="E58" s="4"/>
      <c r="F58" s="4"/>
      <c r="G58" s="4"/>
      <c r="H58" s="4"/>
      <c r="I58" s="4"/>
      <c r="J58" s="7"/>
      <c r="K58" s="6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4"/>
      <c r="D59" s="4"/>
      <c r="E59" s="4"/>
      <c r="F59" s="4"/>
      <c r="G59" s="4"/>
      <c r="H59" s="4"/>
      <c r="I59" s="4"/>
      <c r="J59" s="7"/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</sheetData>
  <sheetProtection/>
  <mergeCells count="177">
    <mergeCell ref="U52:W53"/>
    <mergeCell ref="X52:Y53"/>
    <mergeCell ref="Z52:AA53"/>
    <mergeCell ref="AB52:AD53"/>
    <mergeCell ref="U42:W43"/>
    <mergeCell ref="X42:Y43"/>
    <mergeCell ref="Z42:AA43"/>
    <mergeCell ref="AB42:AD43"/>
    <mergeCell ref="U44:W45"/>
    <mergeCell ref="X44:Y45"/>
    <mergeCell ref="B52:E53"/>
    <mergeCell ref="F52:H53"/>
    <mergeCell ref="I52:K53"/>
    <mergeCell ref="L52:N53"/>
    <mergeCell ref="O52:Q53"/>
    <mergeCell ref="R52:T53"/>
    <mergeCell ref="U32:W33"/>
    <mergeCell ref="X32:Y33"/>
    <mergeCell ref="Z32:AA33"/>
    <mergeCell ref="AB32:AD33"/>
    <mergeCell ref="B42:E43"/>
    <mergeCell ref="F42:H43"/>
    <mergeCell ref="I42:K43"/>
    <mergeCell ref="L42:N43"/>
    <mergeCell ref="O42:Q43"/>
    <mergeCell ref="R42:T43"/>
    <mergeCell ref="B32:E33"/>
    <mergeCell ref="F32:H33"/>
    <mergeCell ref="I32:K33"/>
    <mergeCell ref="L32:N33"/>
    <mergeCell ref="O32:Q33"/>
    <mergeCell ref="R32:T33"/>
    <mergeCell ref="G6:N6"/>
    <mergeCell ref="M2:T5"/>
    <mergeCell ref="D7:P11"/>
    <mergeCell ref="L23:N24"/>
    <mergeCell ref="B12:E24"/>
    <mergeCell ref="F12:K22"/>
    <mergeCell ref="L12:T22"/>
    <mergeCell ref="F23:H24"/>
    <mergeCell ref="I23:K24"/>
    <mergeCell ref="U12:W24"/>
    <mergeCell ref="X12:Y24"/>
    <mergeCell ref="Z12:AA24"/>
    <mergeCell ref="AB12:AD24"/>
    <mergeCell ref="O23:T23"/>
    <mergeCell ref="O24:Q24"/>
    <mergeCell ref="R24:T24"/>
    <mergeCell ref="B25:E25"/>
    <mergeCell ref="F25:H25"/>
    <mergeCell ref="I25:K25"/>
    <mergeCell ref="L25:N25"/>
    <mergeCell ref="O25:Q25"/>
    <mergeCell ref="R25:T25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30:W31"/>
    <mergeCell ref="X30:Y31"/>
    <mergeCell ref="Z30:AA31"/>
    <mergeCell ref="AB30:AD31"/>
    <mergeCell ref="B34:E35"/>
    <mergeCell ref="F34:H35"/>
    <mergeCell ref="I34:K35"/>
    <mergeCell ref="L34:N35"/>
    <mergeCell ref="O34:Q35"/>
    <mergeCell ref="R34:T35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AB40:AD41"/>
    <mergeCell ref="B44:E45"/>
    <mergeCell ref="F44:H45"/>
    <mergeCell ref="I44:K45"/>
    <mergeCell ref="L44:N45"/>
    <mergeCell ref="O44:Q45"/>
    <mergeCell ref="R44:T45"/>
    <mergeCell ref="R46:T47"/>
    <mergeCell ref="U46:W47"/>
    <mergeCell ref="X46:Y47"/>
    <mergeCell ref="U40:W41"/>
    <mergeCell ref="X40:Y41"/>
    <mergeCell ref="Z40:AA41"/>
    <mergeCell ref="R48:T49"/>
    <mergeCell ref="U48:W49"/>
    <mergeCell ref="X48:Y49"/>
    <mergeCell ref="Z44:AA45"/>
    <mergeCell ref="AB44:AD45"/>
    <mergeCell ref="B46:E47"/>
    <mergeCell ref="F46:H47"/>
    <mergeCell ref="I46:K47"/>
    <mergeCell ref="L46:N47"/>
    <mergeCell ref="O46:Q47"/>
    <mergeCell ref="R50:T51"/>
    <mergeCell ref="U50:W51"/>
    <mergeCell ref="X50:Y51"/>
    <mergeCell ref="Z46:AA47"/>
    <mergeCell ref="AB46:AD47"/>
    <mergeCell ref="B48:E49"/>
    <mergeCell ref="F48:H49"/>
    <mergeCell ref="I48:K49"/>
    <mergeCell ref="L48:N49"/>
    <mergeCell ref="O48:Q49"/>
    <mergeCell ref="R54:T55"/>
    <mergeCell ref="X54:Y55"/>
    <mergeCell ref="Z54:AA55"/>
    <mergeCell ref="Z48:AA49"/>
    <mergeCell ref="AB48:AD49"/>
    <mergeCell ref="B50:E51"/>
    <mergeCell ref="F50:H51"/>
    <mergeCell ref="I50:K51"/>
    <mergeCell ref="L50:N51"/>
    <mergeCell ref="O50:Q51"/>
    <mergeCell ref="AB54:AD55"/>
    <mergeCell ref="V2:AD5"/>
    <mergeCell ref="U54:W55"/>
    <mergeCell ref="Z50:AA51"/>
    <mergeCell ref="AB50:AD51"/>
    <mergeCell ref="B54:E55"/>
    <mergeCell ref="F54:H55"/>
    <mergeCell ref="I54:K55"/>
    <mergeCell ref="L54:N55"/>
    <mergeCell ref="O54:Q55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4"/>
  <sheetViews>
    <sheetView view="pageLayout" zoomScale="70" zoomScaleNormal="70" zoomScalePageLayoutView="70" workbookViewId="0" topLeftCell="D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61.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0.7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>
      <c r="A7" s="1"/>
      <c r="B7" s="1"/>
      <c r="C7" s="1"/>
      <c r="D7" s="67" t="s">
        <v>38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6"/>
      <c r="R7" s="16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6"/>
      <c r="R8" s="16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6"/>
      <c r="R9" s="16"/>
      <c r="S9" s="4"/>
      <c r="T9" s="8"/>
      <c r="U9" s="1"/>
      <c r="V9" s="3"/>
    </row>
    <row r="10" spans="1:22" ht="18.75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6"/>
      <c r="R10" s="16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6"/>
      <c r="R11" s="16"/>
      <c r="S11" s="1"/>
      <c r="T11" s="1"/>
      <c r="U11" s="1"/>
      <c r="V11" s="3"/>
    </row>
    <row r="12" spans="1:30" ht="15" customHeight="1">
      <c r="A12" s="1"/>
      <c r="B12" s="74" t="s">
        <v>33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39</v>
      </c>
      <c r="C28" s="24"/>
      <c r="D28" s="24"/>
      <c r="E28" s="25"/>
      <c r="F28" s="19">
        <v>28.25788</v>
      </c>
      <c r="G28" s="19"/>
      <c r="H28" s="19"/>
      <c r="I28" s="19">
        <v>28.22025</v>
      </c>
      <c r="J28" s="19"/>
      <c r="K28" s="19"/>
      <c r="L28" s="19">
        <v>10.32863</v>
      </c>
      <c r="M28" s="19"/>
      <c r="N28" s="19"/>
      <c r="O28" s="19">
        <v>6.8</v>
      </c>
      <c r="P28" s="19"/>
      <c r="Q28" s="19"/>
      <c r="R28" s="19">
        <v>3.49125</v>
      </c>
      <c r="S28" s="19"/>
      <c r="T28" s="19"/>
      <c r="U28" s="19">
        <f>F28+L28</f>
        <v>38.586510000000004</v>
      </c>
      <c r="V28" s="19"/>
      <c r="W28" s="19"/>
      <c r="X28" s="97">
        <v>8</v>
      </c>
      <c r="Y28" s="97"/>
      <c r="Z28" s="97">
        <v>23.3</v>
      </c>
      <c r="AA28" s="97"/>
      <c r="AB28" s="20">
        <f>U28*X28+Z28</f>
        <v>331.99208000000004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97"/>
      <c r="Y29" s="97"/>
      <c r="Z29" s="97"/>
      <c r="AA29" s="97"/>
      <c r="AB29" s="20"/>
      <c r="AC29" s="20"/>
      <c r="AD29" s="20"/>
    </row>
    <row r="30" spans="1:30" ht="15" customHeight="1">
      <c r="A30" s="1"/>
      <c r="B30" s="23" t="s">
        <v>11</v>
      </c>
      <c r="C30" s="24"/>
      <c r="D30" s="24"/>
      <c r="E30" s="25"/>
      <c r="F30" s="19">
        <v>28.60797</v>
      </c>
      <c r="G30" s="19"/>
      <c r="H30" s="19"/>
      <c r="I30" s="19">
        <v>28.569</v>
      </c>
      <c r="J30" s="19"/>
      <c r="K30" s="19"/>
      <c r="L30" s="19">
        <v>10.45496</v>
      </c>
      <c r="M30" s="19"/>
      <c r="N30" s="19"/>
      <c r="O30" s="19">
        <v>6.88376</v>
      </c>
      <c r="P30" s="19"/>
      <c r="Q30" s="19"/>
      <c r="R30" s="19">
        <v>3.534</v>
      </c>
      <c r="S30" s="19"/>
      <c r="T30" s="19"/>
      <c r="U30" s="19">
        <f>F30+L30</f>
        <v>39.06293</v>
      </c>
      <c r="V30" s="19"/>
      <c r="W30" s="19"/>
      <c r="X30" s="97">
        <v>105</v>
      </c>
      <c r="Y30" s="97"/>
      <c r="Z30" s="98">
        <v>309.7</v>
      </c>
      <c r="AA30" s="98"/>
      <c r="AB30" s="20">
        <f>U30*X30+Z30</f>
        <v>4411.30765</v>
      </c>
      <c r="AC30" s="20"/>
      <c r="AD30" s="20"/>
    </row>
    <row r="31" spans="1:30" ht="25.5" customHeight="1">
      <c r="A31" s="1"/>
      <c r="B31" s="26"/>
      <c r="C31" s="27"/>
      <c r="D31" s="27"/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97"/>
      <c r="Y31" s="97"/>
      <c r="Z31" s="98"/>
      <c r="AA31" s="98"/>
      <c r="AB31" s="20"/>
      <c r="AC31" s="20"/>
      <c r="AD31" s="20"/>
    </row>
    <row r="32" spans="1:30" ht="15" customHeight="1">
      <c r="A32" s="1"/>
      <c r="B32" s="21" t="s">
        <v>17</v>
      </c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97"/>
      <c r="Y32" s="97"/>
      <c r="Z32" s="97"/>
      <c r="AA32" s="97"/>
      <c r="AB32" s="17">
        <f>AB28+AB30</f>
        <v>4743.29973</v>
      </c>
      <c r="AC32" s="17"/>
      <c r="AD32" s="17"/>
    </row>
    <row r="33" spans="1:30" ht="15" customHeight="1">
      <c r="A33" s="1"/>
      <c r="B33" s="21"/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97"/>
      <c r="Y33" s="97"/>
      <c r="Z33" s="97"/>
      <c r="AA33" s="97"/>
      <c r="AB33" s="17"/>
      <c r="AC33" s="17"/>
      <c r="AD33" s="17"/>
    </row>
    <row r="34" spans="1:30" ht="15" customHeight="1">
      <c r="A34" s="10"/>
      <c r="B34" s="21" t="s">
        <v>18</v>
      </c>
      <c r="C34" s="21"/>
      <c r="D34" s="21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97"/>
      <c r="Y34" s="97"/>
      <c r="Z34" s="97"/>
      <c r="AA34" s="97"/>
      <c r="AB34" s="17"/>
      <c r="AC34" s="17"/>
      <c r="AD34" s="17"/>
    </row>
    <row r="35" spans="1:30" ht="15" customHeight="1">
      <c r="A35" s="10"/>
      <c r="B35" s="21"/>
      <c r="C35" s="21"/>
      <c r="D35" s="21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97"/>
      <c r="Y35" s="97"/>
      <c r="Z35" s="97"/>
      <c r="AA35" s="97"/>
      <c r="AB35" s="17"/>
      <c r="AC35" s="17"/>
      <c r="AD35" s="17"/>
    </row>
    <row r="36" spans="1:30" ht="15" customHeight="1">
      <c r="A36" s="1"/>
      <c r="B36" s="23" t="s">
        <v>39</v>
      </c>
      <c r="C36" s="24"/>
      <c r="D36" s="24"/>
      <c r="E36" s="25"/>
      <c r="F36" s="19">
        <v>27.27427</v>
      </c>
      <c r="G36" s="19"/>
      <c r="H36" s="19"/>
      <c r="I36" s="19">
        <v>27.237</v>
      </c>
      <c r="J36" s="19"/>
      <c r="K36" s="19"/>
      <c r="L36" s="19">
        <v>7.239</v>
      </c>
      <c r="M36" s="19"/>
      <c r="N36" s="19"/>
      <c r="O36" s="19">
        <v>6.529</v>
      </c>
      <c r="P36" s="19"/>
      <c r="Q36" s="19"/>
      <c r="R36" s="19">
        <v>0.675</v>
      </c>
      <c r="S36" s="19"/>
      <c r="T36" s="19"/>
      <c r="U36" s="19">
        <f>F36+L36</f>
        <v>34.51327</v>
      </c>
      <c r="V36" s="19"/>
      <c r="W36" s="19"/>
      <c r="X36" s="97">
        <v>9</v>
      </c>
      <c r="Y36" s="97"/>
      <c r="Z36" s="97">
        <v>5.4</v>
      </c>
      <c r="AA36" s="97"/>
      <c r="AB36" s="20">
        <f>U36*X36+Z36</f>
        <v>316.01942999999994</v>
      </c>
      <c r="AC36" s="20"/>
      <c r="AD36" s="20"/>
    </row>
    <row r="37" spans="1:30" ht="28.5" customHeight="1">
      <c r="A37" s="1"/>
      <c r="B37" s="26"/>
      <c r="C37" s="27"/>
      <c r="D37" s="27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97"/>
      <c r="Y37" s="97"/>
      <c r="Z37" s="97"/>
      <c r="AA37" s="97"/>
      <c r="AB37" s="20"/>
      <c r="AC37" s="20"/>
      <c r="AD37" s="20"/>
    </row>
    <row r="38" spans="1:30" ht="15" customHeight="1">
      <c r="A38" s="1"/>
      <c r="B38" s="23" t="s">
        <v>11</v>
      </c>
      <c r="C38" s="24"/>
      <c r="D38" s="24"/>
      <c r="E38" s="25"/>
      <c r="F38" s="19">
        <v>27.1312</v>
      </c>
      <c r="G38" s="19"/>
      <c r="H38" s="19"/>
      <c r="I38" s="19">
        <v>27.095</v>
      </c>
      <c r="J38" s="19"/>
      <c r="K38" s="19"/>
      <c r="L38" s="19">
        <v>7.19859</v>
      </c>
      <c r="M38" s="19"/>
      <c r="N38" s="19"/>
      <c r="O38" s="19">
        <v>6.492</v>
      </c>
      <c r="P38" s="19"/>
      <c r="Q38" s="19"/>
      <c r="R38" s="19">
        <v>0.671</v>
      </c>
      <c r="S38" s="19"/>
      <c r="T38" s="19"/>
      <c r="U38" s="19">
        <f>F38+L38</f>
        <v>34.32979</v>
      </c>
      <c r="V38" s="19"/>
      <c r="W38" s="19"/>
      <c r="X38" s="97">
        <v>110</v>
      </c>
      <c r="Y38" s="97"/>
      <c r="Z38" s="98">
        <v>65.4</v>
      </c>
      <c r="AA38" s="98"/>
      <c r="AB38" s="20">
        <f>U38*X38+Z38+0.3</f>
        <v>3841.9769000000006</v>
      </c>
      <c r="AC38" s="20"/>
      <c r="AD38" s="20"/>
    </row>
    <row r="39" spans="1:30" ht="25.5" customHeight="1">
      <c r="A39" s="1"/>
      <c r="B39" s="26"/>
      <c r="C39" s="27"/>
      <c r="D39" s="27"/>
      <c r="E39" s="2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97"/>
      <c r="Y39" s="97"/>
      <c r="Z39" s="98"/>
      <c r="AA39" s="98"/>
      <c r="AB39" s="20"/>
      <c r="AC39" s="20"/>
      <c r="AD39" s="20"/>
    </row>
    <row r="40" spans="1:30" ht="15" customHeight="1">
      <c r="A40" s="1"/>
      <c r="B40" s="21" t="s">
        <v>19</v>
      </c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97"/>
      <c r="Y40" s="97"/>
      <c r="Z40" s="97"/>
      <c r="AA40" s="97"/>
      <c r="AB40" s="17">
        <f>AB36+AB38</f>
        <v>4157.996330000001</v>
      </c>
      <c r="AC40" s="17"/>
      <c r="AD40" s="17"/>
    </row>
    <row r="41" spans="1:30" ht="15" customHeight="1">
      <c r="A41" s="1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97"/>
      <c r="Y41" s="97"/>
      <c r="Z41" s="97"/>
      <c r="AA41" s="97"/>
      <c r="AB41" s="17"/>
      <c r="AC41" s="17"/>
      <c r="AD41" s="17"/>
    </row>
    <row r="42" spans="1:30" ht="15" customHeight="1">
      <c r="A42" s="1"/>
      <c r="B42" s="21" t="s">
        <v>20</v>
      </c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98"/>
      <c r="Y42" s="98"/>
      <c r="Z42" s="98"/>
      <c r="AA42" s="98"/>
      <c r="AB42" s="17"/>
      <c r="AC42" s="17"/>
      <c r="AD42" s="17"/>
    </row>
    <row r="43" spans="1:30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98"/>
      <c r="Y43" s="98"/>
      <c r="Z43" s="98"/>
      <c r="AA43" s="98"/>
      <c r="AB43" s="17"/>
      <c r="AC43" s="17"/>
      <c r="AD43" s="17"/>
    </row>
    <row r="44" spans="1:30" ht="15" customHeight="1">
      <c r="A44" s="10"/>
      <c r="B44" s="23" t="s">
        <v>39</v>
      </c>
      <c r="C44" s="24"/>
      <c r="D44" s="24"/>
      <c r="E44" s="25"/>
      <c r="F44" s="19">
        <v>25.8372</v>
      </c>
      <c r="G44" s="19"/>
      <c r="H44" s="19"/>
      <c r="I44" s="19">
        <v>25.802</v>
      </c>
      <c r="J44" s="19"/>
      <c r="K44" s="19"/>
      <c r="L44" s="19">
        <v>6.8584</v>
      </c>
      <c r="M44" s="19"/>
      <c r="N44" s="19"/>
      <c r="O44" s="19">
        <v>6.186</v>
      </c>
      <c r="P44" s="19"/>
      <c r="Q44" s="19"/>
      <c r="R44" s="19">
        <v>0.639</v>
      </c>
      <c r="S44" s="19"/>
      <c r="T44" s="19"/>
      <c r="U44" s="19">
        <f>F44+L44</f>
        <v>32.6956</v>
      </c>
      <c r="V44" s="19"/>
      <c r="W44" s="19"/>
      <c r="X44" s="97">
        <v>10</v>
      </c>
      <c r="Y44" s="97"/>
      <c r="Z44" s="97">
        <v>5.7</v>
      </c>
      <c r="AA44" s="97"/>
      <c r="AB44" s="20">
        <f>U44*X44+Z44</f>
        <v>332.656</v>
      </c>
      <c r="AC44" s="20"/>
      <c r="AD44" s="20"/>
    </row>
    <row r="45" spans="1:30" ht="24.75" customHeight="1">
      <c r="A45" s="10"/>
      <c r="B45" s="26"/>
      <c r="C45" s="27"/>
      <c r="D45" s="27"/>
      <c r="E45" s="2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97"/>
      <c r="Y45" s="97"/>
      <c r="Z45" s="97"/>
      <c r="AA45" s="97"/>
      <c r="AB45" s="20"/>
      <c r="AC45" s="20"/>
      <c r="AD45" s="20"/>
    </row>
    <row r="46" spans="1:30" ht="15" customHeight="1">
      <c r="A46" s="1"/>
      <c r="B46" s="23" t="s">
        <v>11</v>
      </c>
      <c r="C46" s="24"/>
      <c r="D46" s="24"/>
      <c r="E46" s="25"/>
      <c r="F46" s="19">
        <v>25.83937</v>
      </c>
      <c r="G46" s="19"/>
      <c r="H46" s="19"/>
      <c r="I46" s="19">
        <v>25.804</v>
      </c>
      <c r="J46" s="19"/>
      <c r="K46" s="19"/>
      <c r="L46" s="19">
        <v>6.85579</v>
      </c>
      <c r="M46" s="19"/>
      <c r="N46" s="19"/>
      <c r="O46" s="19">
        <v>6.183</v>
      </c>
      <c r="P46" s="19"/>
      <c r="Q46" s="19"/>
      <c r="R46" s="19">
        <v>0.639</v>
      </c>
      <c r="S46" s="19"/>
      <c r="T46" s="19"/>
      <c r="U46" s="19">
        <f>F46+L46</f>
        <v>32.69516</v>
      </c>
      <c r="V46" s="19"/>
      <c r="W46" s="19"/>
      <c r="X46" s="97">
        <v>115</v>
      </c>
      <c r="Y46" s="97"/>
      <c r="Z46" s="98">
        <v>65.4</v>
      </c>
      <c r="AA46" s="98"/>
      <c r="AB46" s="20">
        <f>U46*X46+Z46</f>
        <v>3825.3434</v>
      </c>
      <c r="AC46" s="20"/>
      <c r="AD46" s="20"/>
    </row>
    <row r="47" spans="1:30" ht="29.25" customHeight="1">
      <c r="A47" s="1"/>
      <c r="B47" s="26"/>
      <c r="C47" s="27"/>
      <c r="D47" s="27"/>
      <c r="E47" s="2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97"/>
      <c r="Y47" s="97"/>
      <c r="Z47" s="98"/>
      <c r="AA47" s="98"/>
      <c r="AB47" s="20"/>
      <c r="AC47" s="20"/>
      <c r="AD47" s="20"/>
    </row>
    <row r="48" spans="1:30" ht="15" customHeight="1">
      <c r="A48" s="1"/>
      <c r="B48" s="21" t="s">
        <v>22</v>
      </c>
      <c r="C48" s="21"/>
      <c r="D48" s="21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97"/>
      <c r="Y48" s="97"/>
      <c r="Z48" s="97"/>
      <c r="AA48" s="97"/>
      <c r="AB48" s="17">
        <f>AB44+AB46</f>
        <v>4157.999400000001</v>
      </c>
      <c r="AC48" s="17"/>
      <c r="AD48" s="17"/>
    </row>
    <row r="49" spans="1:30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97"/>
      <c r="Y49" s="97"/>
      <c r="Z49" s="97"/>
      <c r="AA49" s="97"/>
      <c r="AB49" s="17"/>
      <c r="AC49" s="17"/>
      <c r="AD49" s="17"/>
    </row>
    <row r="50" spans="1:21" ht="15">
      <c r="A50" s="1"/>
      <c r="B50" s="1"/>
      <c r="C50" s="4"/>
      <c r="D50" s="4"/>
      <c r="E50" s="4"/>
      <c r="F50" s="4"/>
      <c r="G50" s="4"/>
      <c r="H50" s="4"/>
      <c r="I50" s="4"/>
      <c r="J50" s="1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4"/>
      <c r="D51" s="4"/>
      <c r="E51" s="4"/>
      <c r="F51" s="4"/>
      <c r="G51" s="4"/>
      <c r="H51" s="4"/>
      <c r="I51" s="4"/>
      <c r="J51" s="7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4"/>
      <c r="D52" s="4"/>
      <c r="E52" s="4"/>
      <c r="F52" s="4"/>
      <c r="G52" s="4"/>
      <c r="H52" s="4"/>
      <c r="I52" s="4"/>
      <c r="J52" s="7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4"/>
      <c r="D53" s="4"/>
      <c r="E53" s="4"/>
      <c r="F53" s="4"/>
      <c r="G53" s="4"/>
      <c r="H53" s="4"/>
      <c r="I53" s="4"/>
      <c r="J53" s="7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147">
    <mergeCell ref="U48:W49"/>
    <mergeCell ref="X48:Y49"/>
    <mergeCell ref="Z48:AA49"/>
    <mergeCell ref="AB48:AD49"/>
    <mergeCell ref="U46:W47"/>
    <mergeCell ref="X46:Y47"/>
    <mergeCell ref="Z46:AA47"/>
    <mergeCell ref="AB46:AD47"/>
    <mergeCell ref="B48:E49"/>
    <mergeCell ref="F48:H49"/>
    <mergeCell ref="I48:K49"/>
    <mergeCell ref="L48:N49"/>
    <mergeCell ref="O48:Q49"/>
    <mergeCell ref="R48:T49"/>
    <mergeCell ref="U44:W45"/>
    <mergeCell ref="X44:Y45"/>
    <mergeCell ref="Z44:AA45"/>
    <mergeCell ref="AB44:AD45"/>
    <mergeCell ref="B46:E47"/>
    <mergeCell ref="F46:H47"/>
    <mergeCell ref="I46:K47"/>
    <mergeCell ref="L46:N47"/>
    <mergeCell ref="O46:Q47"/>
    <mergeCell ref="R46:T47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view="pageLayout" zoomScale="70" zoomScaleNormal="70" zoomScalePageLayoutView="70" workbookViewId="0" topLeftCell="B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4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6.7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0.7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>
      <c r="A7" s="1"/>
      <c r="B7" s="1"/>
      <c r="C7" s="1"/>
      <c r="D7" s="67" t="s">
        <v>24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5"/>
      <c r="R7" s="15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5"/>
      <c r="R8" s="15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5"/>
      <c r="R9" s="15"/>
      <c r="S9" s="4"/>
      <c r="T9" s="8"/>
      <c r="U9" s="1"/>
      <c r="V9" s="3"/>
    </row>
    <row r="10" spans="1:22" ht="18.75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5"/>
      <c r="R10" s="15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5"/>
      <c r="R11" s="15"/>
      <c r="S11" s="1"/>
      <c r="T11" s="1"/>
      <c r="U11" s="1"/>
      <c r="V11" s="3"/>
    </row>
    <row r="12" spans="1:30" ht="15" customHeight="1">
      <c r="A12" s="1"/>
      <c r="B12" s="74" t="s">
        <v>15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9.7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 hidden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 hidden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12</v>
      </c>
      <c r="C28" s="24"/>
      <c r="D28" s="24"/>
      <c r="E28" s="25"/>
      <c r="F28" s="19">
        <v>43.434</v>
      </c>
      <c r="G28" s="19"/>
      <c r="H28" s="19"/>
      <c r="I28" s="19">
        <v>43.144</v>
      </c>
      <c r="J28" s="19"/>
      <c r="K28" s="19"/>
      <c r="L28" s="19">
        <v>32.309</v>
      </c>
      <c r="M28" s="19"/>
      <c r="N28" s="19"/>
      <c r="O28" s="19">
        <v>16.958</v>
      </c>
      <c r="P28" s="19"/>
      <c r="Q28" s="19"/>
      <c r="R28" s="19">
        <v>4.902</v>
      </c>
      <c r="S28" s="19"/>
      <c r="T28" s="19"/>
      <c r="U28" s="19">
        <f>F28+L28</f>
        <v>75.743</v>
      </c>
      <c r="V28" s="19"/>
      <c r="W28" s="19"/>
      <c r="X28" s="22">
        <v>65</v>
      </c>
      <c r="Y28" s="22"/>
      <c r="Z28" s="22">
        <v>284.7</v>
      </c>
      <c r="AA28" s="22"/>
      <c r="AB28" s="20">
        <f>U28*X28+Z28</f>
        <v>5207.995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23" t="s">
        <v>13</v>
      </c>
      <c r="C30" s="24"/>
      <c r="D30" s="24"/>
      <c r="E30" s="25"/>
      <c r="F30" s="19">
        <v>63.471</v>
      </c>
      <c r="G30" s="19"/>
      <c r="H30" s="19"/>
      <c r="I30" s="19">
        <v>63.101</v>
      </c>
      <c r="J30" s="19"/>
      <c r="K30" s="19"/>
      <c r="L30" s="19">
        <v>32.169</v>
      </c>
      <c r="M30" s="19"/>
      <c r="N30" s="19"/>
      <c r="O30" s="19">
        <v>16.8</v>
      </c>
      <c r="P30" s="19"/>
      <c r="Q30" s="19"/>
      <c r="R30" s="19">
        <v>4.908</v>
      </c>
      <c r="S30" s="19"/>
      <c r="T30" s="19"/>
      <c r="U30" s="19">
        <f>F30+L30</f>
        <v>95.63999999999999</v>
      </c>
      <c r="V30" s="19"/>
      <c r="W30" s="19"/>
      <c r="X30" s="22">
        <v>77</v>
      </c>
      <c r="Y30" s="22"/>
      <c r="Z30" s="20">
        <v>337.6</v>
      </c>
      <c r="AA30" s="20"/>
      <c r="AB30" s="20">
        <f>U30*X30+Z30</f>
        <v>7701.879999999999</v>
      </c>
      <c r="AC30" s="20"/>
      <c r="AD30" s="20"/>
    </row>
    <row r="31" spans="1:30" ht="25.5" customHeight="1">
      <c r="A31" s="1"/>
      <c r="B31" s="26"/>
      <c r="C31" s="27"/>
      <c r="D31" s="27"/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0"/>
      <c r="AA31" s="20"/>
      <c r="AB31" s="20"/>
      <c r="AC31" s="20"/>
      <c r="AD31" s="20"/>
    </row>
    <row r="32" spans="1:30" ht="15" customHeight="1">
      <c r="A32" s="1"/>
      <c r="B32" s="23" t="s">
        <v>14</v>
      </c>
      <c r="C32" s="24"/>
      <c r="D32" s="24"/>
      <c r="E32" s="25"/>
      <c r="F32" s="19">
        <v>95.844</v>
      </c>
      <c r="G32" s="19"/>
      <c r="H32" s="19"/>
      <c r="I32" s="19">
        <v>95.655</v>
      </c>
      <c r="J32" s="19"/>
      <c r="K32" s="19"/>
      <c r="L32" s="19">
        <v>31.078</v>
      </c>
      <c r="M32" s="19"/>
      <c r="N32" s="19"/>
      <c r="O32" s="19">
        <v>15.608</v>
      </c>
      <c r="P32" s="19"/>
      <c r="Q32" s="19"/>
      <c r="R32" s="19">
        <v>4.94</v>
      </c>
      <c r="S32" s="19"/>
      <c r="T32" s="19"/>
      <c r="U32" s="19">
        <f>F32+L32</f>
        <v>126.922</v>
      </c>
      <c r="V32" s="19"/>
      <c r="W32" s="19"/>
      <c r="X32" s="22">
        <v>9</v>
      </c>
      <c r="Y32" s="22"/>
      <c r="Z32" s="20">
        <v>39.7</v>
      </c>
      <c r="AA32" s="20"/>
      <c r="AB32" s="20">
        <f>U32*X32+Z32</f>
        <v>1181.998</v>
      </c>
      <c r="AC32" s="20"/>
      <c r="AD32" s="20"/>
    </row>
    <row r="33" spans="1:30" ht="28.5" customHeight="1">
      <c r="A33" s="1"/>
      <c r="B33" s="26"/>
      <c r="C33" s="27"/>
      <c r="D33" s="27"/>
      <c r="E33" s="2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0"/>
      <c r="AA33" s="20"/>
      <c r="AB33" s="20"/>
      <c r="AC33" s="20"/>
      <c r="AD33" s="20"/>
    </row>
    <row r="34" spans="1:30" ht="28.5" customHeight="1">
      <c r="A34" s="1"/>
      <c r="B34" s="23" t="s">
        <v>11</v>
      </c>
      <c r="C34" s="24"/>
      <c r="D34" s="24"/>
      <c r="E34" s="25"/>
      <c r="F34" s="19">
        <v>0.92</v>
      </c>
      <c r="G34" s="19"/>
      <c r="H34" s="19"/>
      <c r="I34" s="19">
        <v>0.92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>
        <f>F34+L34</f>
        <v>0.92</v>
      </c>
      <c r="V34" s="19"/>
      <c r="W34" s="19"/>
      <c r="X34" s="22">
        <v>30</v>
      </c>
      <c r="Y34" s="22"/>
      <c r="Z34" s="20"/>
      <c r="AA34" s="20"/>
      <c r="AB34" s="20">
        <f>U34*X34+Z34</f>
        <v>27.6</v>
      </c>
      <c r="AC34" s="20"/>
      <c r="AD34" s="20"/>
    </row>
    <row r="35" spans="1:30" ht="11.25" customHeight="1">
      <c r="A35" s="1"/>
      <c r="B35" s="26"/>
      <c r="C35" s="27"/>
      <c r="D35" s="27"/>
      <c r="E35" s="2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22"/>
      <c r="Z35" s="20"/>
      <c r="AA35" s="20"/>
      <c r="AB35" s="20"/>
      <c r="AC35" s="20"/>
      <c r="AD35" s="20"/>
    </row>
    <row r="36" spans="1:30" ht="15" customHeight="1">
      <c r="A36" s="1"/>
      <c r="B36" s="21" t="s">
        <v>17</v>
      </c>
      <c r="C36" s="21"/>
      <c r="D36" s="21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2"/>
      <c r="Y36" s="22"/>
      <c r="Z36" s="22"/>
      <c r="AA36" s="22"/>
      <c r="AB36" s="17">
        <f>AB28+AB30+AB32+AB34</f>
        <v>14119.473</v>
      </c>
      <c r="AC36" s="17"/>
      <c r="AD36" s="17"/>
    </row>
    <row r="37" spans="1:30" ht="2.25" customHeight="1">
      <c r="A37" s="1"/>
      <c r="B37" s="21"/>
      <c r="C37" s="21"/>
      <c r="D37" s="21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2"/>
      <c r="AA37" s="22"/>
      <c r="AB37" s="17"/>
      <c r="AC37" s="17"/>
      <c r="AD37" s="17"/>
    </row>
    <row r="38" spans="1:30" ht="15" customHeight="1">
      <c r="A38" s="10"/>
      <c r="B38" s="21" t="s">
        <v>18</v>
      </c>
      <c r="C38" s="21"/>
      <c r="D38" s="21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2"/>
      <c r="Y38" s="22"/>
      <c r="Z38" s="22"/>
      <c r="AA38" s="22"/>
      <c r="AB38" s="17"/>
      <c r="AC38" s="17"/>
      <c r="AD38" s="17"/>
    </row>
    <row r="39" spans="1:30" ht="5.25" customHeight="1">
      <c r="A39" s="10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2"/>
      <c r="Y39" s="22"/>
      <c r="Z39" s="22"/>
      <c r="AA39" s="22"/>
      <c r="AB39" s="17"/>
      <c r="AC39" s="17"/>
      <c r="AD39" s="17"/>
    </row>
    <row r="40" spans="1:30" ht="15" customHeight="1">
      <c r="A40" s="1"/>
      <c r="B40" s="23" t="s">
        <v>12</v>
      </c>
      <c r="C40" s="24"/>
      <c r="D40" s="24"/>
      <c r="E40" s="25"/>
      <c r="F40" s="19">
        <v>43.434</v>
      </c>
      <c r="G40" s="19"/>
      <c r="H40" s="19"/>
      <c r="I40" s="19">
        <v>43.144</v>
      </c>
      <c r="J40" s="19"/>
      <c r="K40" s="19"/>
      <c r="L40" s="19">
        <v>28.387</v>
      </c>
      <c r="M40" s="19"/>
      <c r="N40" s="19"/>
      <c r="O40" s="19">
        <v>16.959</v>
      </c>
      <c r="P40" s="19"/>
      <c r="Q40" s="19"/>
      <c r="R40" s="19">
        <v>0.98</v>
      </c>
      <c r="S40" s="19"/>
      <c r="T40" s="19"/>
      <c r="U40" s="19">
        <f>F40+L40</f>
        <v>71.821</v>
      </c>
      <c r="V40" s="19"/>
      <c r="W40" s="19"/>
      <c r="X40" s="22">
        <v>65</v>
      </c>
      <c r="Y40" s="22"/>
      <c r="Z40" s="22">
        <v>99.2</v>
      </c>
      <c r="AA40" s="22"/>
      <c r="AB40" s="20">
        <f>U40*X40+Z40</f>
        <v>4767.565</v>
      </c>
      <c r="AC40" s="20"/>
      <c r="AD40" s="20"/>
    </row>
    <row r="41" spans="1:30" ht="28.5" customHeight="1">
      <c r="A41" s="1"/>
      <c r="B41" s="26"/>
      <c r="C41" s="27"/>
      <c r="D41" s="27"/>
      <c r="E41" s="2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2"/>
      <c r="Y41" s="22"/>
      <c r="Z41" s="22"/>
      <c r="AA41" s="22"/>
      <c r="AB41" s="20"/>
      <c r="AC41" s="20"/>
      <c r="AD41" s="20"/>
    </row>
    <row r="42" spans="1:30" ht="15" customHeight="1">
      <c r="A42" s="1"/>
      <c r="B42" s="23" t="s">
        <v>13</v>
      </c>
      <c r="C42" s="24"/>
      <c r="D42" s="24"/>
      <c r="E42" s="25"/>
      <c r="F42" s="19">
        <v>63.471</v>
      </c>
      <c r="G42" s="19"/>
      <c r="H42" s="19"/>
      <c r="I42" s="19">
        <v>63.101</v>
      </c>
      <c r="J42" s="19"/>
      <c r="K42" s="19"/>
      <c r="L42" s="19">
        <v>28.242</v>
      </c>
      <c r="M42" s="19"/>
      <c r="N42" s="19"/>
      <c r="O42" s="19">
        <v>16.8</v>
      </c>
      <c r="P42" s="19"/>
      <c r="Q42" s="19"/>
      <c r="R42" s="19">
        <v>0.982</v>
      </c>
      <c r="S42" s="19"/>
      <c r="T42" s="19"/>
      <c r="U42" s="19">
        <f>F42+L42</f>
        <v>91.713</v>
      </c>
      <c r="V42" s="19"/>
      <c r="W42" s="19"/>
      <c r="X42" s="22">
        <v>77</v>
      </c>
      <c r="Y42" s="22"/>
      <c r="Z42" s="20">
        <v>117.7</v>
      </c>
      <c r="AA42" s="20"/>
      <c r="AB42" s="20">
        <f>U42*X42+Z42+0.1</f>
        <v>7179.701</v>
      </c>
      <c r="AC42" s="20"/>
      <c r="AD42" s="20"/>
    </row>
    <row r="43" spans="1:30" ht="25.5" customHeight="1">
      <c r="A43" s="1"/>
      <c r="B43" s="26"/>
      <c r="C43" s="27"/>
      <c r="D43" s="27"/>
      <c r="E43" s="2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  <c r="Y43" s="22"/>
      <c r="Z43" s="20"/>
      <c r="AA43" s="20"/>
      <c r="AB43" s="20"/>
      <c r="AC43" s="20"/>
      <c r="AD43" s="20"/>
    </row>
    <row r="44" spans="1:30" ht="15" customHeight="1">
      <c r="A44" s="1"/>
      <c r="B44" s="23" t="s">
        <v>14</v>
      </c>
      <c r="C44" s="24"/>
      <c r="D44" s="24"/>
      <c r="E44" s="25"/>
      <c r="F44" s="19">
        <v>95.844</v>
      </c>
      <c r="G44" s="19"/>
      <c r="H44" s="19"/>
      <c r="I44" s="19">
        <v>95.655</v>
      </c>
      <c r="J44" s="19"/>
      <c r="K44" s="19"/>
      <c r="L44" s="19">
        <v>27.125</v>
      </c>
      <c r="M44" s="19"/>
      <c r="N44" s="19"/>
      <c r="O44" s="19">
        <v>15.609</v>
      </c>
      <c r="P44" s="19"/>
      <c r="Q44" s="19"/>
      <c r="R44" s="19">
        <v>0.988</v>
      </c>
      <c r="S44" s="19"/>
      <c r="T44" s="19"/>
      <c r="U44" s="19">
        <f>F44+L44</f>
        <v>122.969</v>
      </c>
      <c r="V44" s="19"/>
      <c r="W44" s="19"/>
      <c r="X44" s="22">
        <v>9</v>
      </c>
      <c r="Y44" s="22"/>
      <c r="Z44" s="20">
        <v>13.8</v>
      </c>
      <c r="AA44" s="20"/>
      <c r="AB44" s="20">
        <f>U44*X44+Z44</f>
        <v>1120.521</v>
      </c>
      <c r="AC44" s="20"/>
      <c r="AD44" s="20"/>
    </row>
    <row r="45" spans="1:30" ht="24.75" customHeight="1">
      <c r="A45" s="1"/>
      <c r="B45" s="26"/>
      <c r="C45" s="27"/>
      <c r="D45" s="27"/>
      <c r="E45" s="2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2"/>
      <c r="Z45" s="20"/>
      <c r="AA45" s="20"/>
      <c r="AB45" s="20"/>
      <c r="AC45" s="20"/>
      <c r="AD45" s="20"/>
    </row>
    <row r="46" spans="1:30" ht="24.75" customHeight="1">
      <c r="A46" s="1"/>
      <c r="B46" s="23" t="s">
        <v>11</v>
      </c>
      <c r="C46" s="24"/>
      <c r="D46" s="24"/>
      <c r="E46" s="25"/>
      <c r="F46" s="91">
        <v>0.92</v>
      </c>
      <c r="G46" s="92"/>
      <c r="H46" s="93"/>
      <c r="I46" s="91">
        <v>0.92</v>
      </c>
      <c r="J46" s="92"/>
      <c r="K46" s="93"/>
      <c r="L46" s="91"/>
      <c r="M46" s="92"/>
      <c r="N46" s="93"/>
      <c r="O46" s="91"/>
      <c r="P46" s="92"/>
      <c r="Q46" s="93"/>
      <c r="R46" s="91"/>
      <c r="S46" s="92"/>
      <c r="T46" s="93"/>
      <c r="U46" s="91">
        <f>F46+L46</f>
        <v>0.92</v>
      </c>
      <c r="V46" s="92"/>
      <c r="W46" s="93"/>
      <c r="X46" s="22">
        <v>30</v>
      </c>
      <c r="Y46" s="22"/>
      <c r="Z46" s="85"/>
      <c r="AA46" s="87"/>
      <c r="AB46" s="85">
        <f>U46*X46+Z46</f>
        <v>27.6</v>
      </c>
      <c r="AC46" s="86"/>
      <c r="AD46" s="87"/>
    </row>
    <row r="47" spans="1:30" ht="17.25" customHeight="1">
      <c r="A47" s="1"/>
      <c r="B47" s="26"/>
      <c r="C47" s="27"/>
      <c r="D47" s="27"/>
      <c r="E47" s="28"/>
      <c r="F47" s="94"/>
      <c r="G47" s="95"/>
      <c r="H47" s="96"/>
      <c r="I47" s="94"/>
      <c r="J47" s="95"/>
      <c r="K47" s="96"/>
      <c r="L47" s="94"/>
      <c r="M47" s="95"/>
      <c r="N47" s="96"/>
      <c r="O47" s="94"/>
      <c r="P47" s="95"/>
      <c r="Q47" s="96"/>
      <c r="R47" s="94"/>
      <c r="S47" s="95"/>
      <c r="T47" s="96"/>
      <c r="U47" s="94"/>
      <c r="V47" s="95"/>
      <c r="W47" s="96"/>
      <c r="X47" s="22"/>
      <c r="Y47" s="22"/>
      <c r="Z47" s="88"/>
      <c r="AA47" s="90"/>
      <c r="AB47" s="88"/>
      <c r="AC47" s="89"/>
      <c r="AD47" s="90"/>
    </row>
    <row r="48" spans="1:30" ht="15" customHeight="1">
      <c r="A48" s="1"/>
      <c r="B48" s="21" t="s">
        <v>19</v>
      </c>
      <c r="C48" s="21"/>
      <c r="D48" s="21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2"/>
      <c r="Y48" s="22"/>
      <c r="Z48" s="22"/>
      <c r="AA48" s="22"/>
      <c r="AB48" s="17">
        <f>AB40+AB42+AB44+AB46</f>
        <v>13095.387</v>
      </c>
      <c r="AC48" s="17"/>
      <c r="AD48" s="17"/>
    </row>
    <row r="49" spans="1:30" ht="7.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2"/>
      <c r="Y49" s="22"/>
      <c r="Z49" s="22"/>
      <c r="AA49" s="22"/>
      <c r="AB49" s="17"/>
      <c r="AC49" s="17"/>
      <c r="AD49" s="17"/>
    </row>
    <row r="50" spans="1:30" ht="15" customHeight="1">
      <c r="A50" s="1"/>
      <c r="B50" s="21" t="s">
        <v>20</v>
      </c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20"/>
      <c r="Z50" s="20"/>
      <c r="AA50" s="20"/>
      <c r="AB50" s="17"/>
      <c r="AC50" s="17"/>
      <c r="AD50" s="17"/>
    </row>
    <row r="51" spans="1:30" ht="7.5" customHeight="1">
      <c r="A51" s="1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0"/>
      <c r="Z51" s="20"/>
      <c r="AA51" s="20"/>
      <c r="AB51" s="17"/>
      <c r="AC51" s="17"/>
      <c r="AD51" s="17"/>
    </row>
    <row r="52" spans="1:30" ht="15" customHeight="1">
      <c r="A52" s="10"/>
      <c r="B52" s="23" t="s">
        <v>12</v>
      </c>
      <c r="C52" s="24"/>
      <c r="D52" s="24"/>
      <c r="E52" s="25"/>
      <c r="F52" s="19">
        <v>43.434</v>
      </c>
      <c r="G52" s="19"/>
      <c r="H52" s="19"/>
      <c r="I52" s="19">
        <v>43.144</v>
      </c>
      <c r="J52" s="19"/>
      <c r="K52" s="19"/>
      <c r="L52" s="19">
        <v>28.387</v>
      </c>
      <c r="M52" s="19"/>
      <c r="N52" s="19"/>
      <c r="O52" s="19">
        <v>16.959</v>
      </c>
      <c r="P52" s="19"/>
      <c r="Q52" s="19"/>
      <c r="R52" s="19">
        <v>0.98</v>
      </c>
      <c r="S52" s="19"/>
      <c r="T52" s="19"/>
      <c r="U52" s="19">
        <f>F52+L52</f>
        <v>71.821</v>
      </c>
      <c r="V52" s="19"/>
      <c r="W52" s="19"/>
      <c r="X52" s="22">
        <v>65</v>
      </c>
      <c r="Y52" s="22"/>
      <c r="Z52" s="22">
        <v>99.2</v>
      </c>
      <c r="AA52" s="22"/>
      <c r="AB52" s="20">
        <f>U52*X52+Z52</f>
        <v>4767.565</v>
      </c>
      <c r="AC52" s="20"/>
      <c r="AD52" s="20"/>
    </row>
    <row r="53" spans="1:30" ht="24.75" customHeight="1">
      <c r="A53" s="10"/>
      <c r="B53" s="26"/>
      <c r="C53" s="27"/>
      <c r="D53" s="27"/>
      <c r="E53" s="2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2"/>
      <c r="AA53" s="22"/>
      <c r="AB53" s="20"/>
      <c r="AC53" s="20"/>
      <c r="AD53" s="20"/>
    </row>
    <row r="54" spans="1:30" ht="15" customHeight="1">
      <c r="A54" s="1"/>
      <c r="B54" s="23" t="s">
        <v>13</v>
      </c>
      <c r="C54" s="24"/>
      <c r="D54" s="24"/>
      <c r="E54" s="25"/>
      <c r="F54" s="19">
        <v>63.471</v>
      </c>
      <c r="G54" s="19"/>
      <c r="H54" s="19"/>
      <c r="I54" s="19">
        <v>63.101</v>
      </c>
      <c r="J54" s="19"/>
      <c r="K54" s="19"/>
      <c r="L54" s="19">
        <v>28.242</v>
      </c>
      <c r="M54" s="19"/>
      <c r="N54" s="19"/>
      <c r="O54" s="19">
        <v>16.8</v>
      </c>
      <c r="P54" s="19"/>
      <c r="Q54" s="19"/>
      <c r="R54" s="19">
        <v>0.982</v>
      </c>
      <c r="S54" s="19"/>
      <c r="T54" s="19"/>
      <c r="U54" s="19">
        <f>F54+L54</f>
        <v>91.713</v>
      </c>
      <c r="V54" s="19"/>
      <c r="W54" s="19"/>
      <c r="X54" s="22">
        <v>77</v>
      </c>
      <c r="Y54" s="22"/>
      <c r="Z54" s="20">
        <v>117.7</v>
      </c>
      <c r="AA54" s="20"/>
      <c r="AB54" s="20">
        <f>U54*X54+Z54+0.1</f>
        <v>7179.701</v>
      </c>
      <c r="AC54" s="20"/>
      <c r="AD54" s="20"/>
    </row>
    <row r="55" spans="1:30" ht="29.25" customHeight="1">
      <c r="A55" s="1"/>
      <c r="B55" s="26"/>
      <c r="C55" s="27"/>
      <c r="D55" s="27"/>
      <c r="E55" s="2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2"/>
      <c r="Y55" s="22"/>
      <c r="Z55" s="20"/>
      <c r="AA55" s="20"/>
      <c r="AB55" s="20"/>
      <c r="AC55" s="20"/>
      <c r="AD55" s="20"/>
    </row>
    <row r="56" spans="1:30" ht="15" customHeight="1">
      <c r="A56" s="1"/>
      <c r="B56" s="23" t="s">
        <v>14</v>
      </c>
      <c r="C56" s="24"/>
      <c r="D56" s="24"/>
      <c r="E56" s="25"/>
      <c r="F56" s="19">
        <v>95.844</v>
      </c>
      <c r="G56" s="19"/>
      <c r="H56" s="19"/>
      <c r="I56" s="19">
        <v>95.655</v>
      </c>
      <c r="J56" s="19"/>
      <c r="K56" s="19"/>
      <c r="L56" s="19">
        <v>27.125</v>
      </c>
      <c r="M56" s="19"/>
      <c r="N56" s="19"/>
      <c r="O56" s="19">
        <v>15.609</v>
      </c>
      <c r="P56" s="19"/>
      <c r="Q56" s="19"/>
      <c r="R56" s="19">
        <v>0.988</v>
      </c>
      <c r="S56" s="19"/>
      <c r="T56" s="19"/>
      <c r="U56" s="19">
        <f>F56+L56</f>
        <v>122.969</v>
      </c>
      <c r="V56" s="19"/>
      <c r="W56" s="19"/>
      <c r="X56" s="22">
        <v>9</v>
      </c>
      <c r="Y56" s="22"/>
      <c r="Z56" s="20">
        <v>13.8</v>
      </c>
      <c r="AA56" s="20"/>
      <c r="AB56" s="20">
        <f>U56*X56+Z56</f>
        <v>1120.521</v>
      </c>
      <c r="AC56" s="20"/>
      <c r="AD56" s="20"/>
    </row>
    <row r="57" spans="1:30" ht="27.75" customHeight="1">
      <c r="A57" s="1"/>
      <c r="B57" s="26"/>
      <c r="C57" s="27"/>
      <c r="D57" s="27"/>
      <c r="E57" s="2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2"/>
      <c r="Y57" s="22"/>
      <c r="Z57" s="20"/>
      <c r="AA57" s="20"/>
      <c r="AB57" s="20"/>
      <c r="AC57" s="20"/>
      <c r="AD57" s="20"/>
    </row>
    <row r="58" spans="1:30" ht="15" customHeight="1">
      <c r="A58" s="1"/>
      <c r="B58" s="23" t="s">
        <v>11</v>
      </c>
      <c r="C58" s="24"/>
      <c r="D58" s="24"/>
      <c r="E58" s="25"/>
      <c r="F58" s="91">
        <v>0.92</v>
      </c>
      <c r="G58" s="92"/>
      <c r="H58" s="93"/>
      <c r="I58" s="91">
        <v>0.92</v>
      </c>
      <c r="J58" s="92"/>
      <c r="K58" s="93"/>
      <c r="L58" s="91"/>
      <c r="M58" s="92"/>
      <c r="N58" s="93"/>
      <c r="O58" s="91"/>
      <c r="P58" s="92"/>
      <c r="Q58" s="93"/>
      <c r="R58" s="91"/>
      <c r="S58" s="92"/>
      <c r="T58" s="93"/>
      <c r="U58" s="91">
        <f>F58+L58</f>
        <v>0.92</v>
      </c>
      <c r="V58" s="92"/>
      <c r="W58" s="93"/>
      <c r="X58" s="22">
        <v>30</v>
      </c>
      <c r="Y58" s="22"/>
      <c r="Z58" s="85"/>
      <c r="AA58" s="87"/>
      <c r="AB58" s="85">
        <f>U58*X58+Z58</f>
        <v>27.6</v>
      </c>
      <c r="AC58" s="86"/>
      <c r="AD58" s="87"/>
    </row>
    <row r="59" spans="1:30" ht="27" customHeight="1">
      <c r="A59" s="1"/>
      <c r="B59" s="26"/>
      <c r="C59" s="27"/>
      <c r="D59" s="27"/>
      <c r="E59" s="28"/>
      <c r="F59" s="94"/>
      <c r="G59" s="95"/>
      <c r="H59" s="96"/>
      <c r="I59" s="94"/>
      <c r="J59" s="95"/>
      <c r="K59" s="96"/>
      <c r="L59" s="94"/>
      <c r="M59" s="95"/>
      <c r="N59" s="96"/>
      <c r="O59" s="94"/>
      <c r="P59" s="95"/>
      <c r="Q59" s="96"/>
      <c r="R59" s="94"/>
      <c r="S59" s="95"/>
      <c r="T59" s="96"/>
      <c r="U59" s="94"/>
      <c r="V59" s="95"/>
      <c r="W59" s="96"/>
      <c r="X59" s="22"/>
      <c r="Y59" s="22"/>
      <c r="Z59" s="88"/>
      <c r="AA59" s="90"/>
      <c r="AB59" s="88"/>
      <c r="AC59" s="89"/>
      <c r="AD59" s="90"/>
    </row>
    <row r="60" spans="1:30" ht="15" customHeight="1">
      <c r="A60" s="1"/>
      <c r="B60" s="21" t="s">
        <v>22</v>
      </c>
      <c r="C60" s="21"/>
      <c r="D60" s="21"/>
      <c r="E60" s="21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2"/>
      <c r="Y60" s="22"/>
      <c r="Z60" s="22"/>
      <c r="AA60" s="22"/>
      <c r="AB60" s="17">
        <f>AB52+AB54+AB56+AB58</f>
        <v>13095.387</v>
      </c>
      <c r="AC60" s="17"/>
      <c r="AD60" s="17"/>
    </row>
    <row r="61" spans="1:30" ht="8.25" customHeight="1">
      <c r="A61" s="1"/>
      <c r="B61" s="21"/>
      <c r="C61" s="21"/>
      <c r="D61" s="21"/>
      <c r="E61" s="2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22"/>
      <c r="Y61" s="22"/>
      <c r="Z61" s="22"/>
      <c r="AA61" s="22"/>
      <c r="AB61" s="17"/>
      <c r="AC61" s="17"/>
      <c r="AD61" s="17"/>
    </row>
    <row r="62" spans="1:21" ht="15">
      <c r="A62" s="1"/>
      <c r="B62" s="1"/>
      <c r="C62" s="4"/>
      <c r="D62" s="4"/>
      <c r="E62" s="4"/>
      <c r="F62" s="4"/>
      <c r="G62" s="4"/>
      <c r="H62" s="4"/>
      <c r="I62" s="4"/>
      <c r="J62" s="7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4"/>
      <c r="D63" s="4"/>
      <c r="E63" s="4"/>
      <c r="F63" s="4"/>
      <c r="G63" s="4"/>
      <c r="H63" s="4"/>
      <c r="I63" s="4"/>
      <c r="J63" s="7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</sheetData>
  <sheetProtection/>
  <mergeCells count="207">
    <mergeCell ref="U60:W61"/>
    <mergeCell ref="X60:Y61"/>
    <mergeCell ref="Z60:AA61"/>
    <mergeCell ref="AB60:AD61"/>
    <mergeCell ref="U58:W59"/>
    <mergeCell ref="X58:Y59"/>
    <mergeCell ref="Z58:AA59"/>
    <mergeCell ref="AB58:AD59"/>
    <mergeCell ref="B60:E61"/>
    <mergeCell ref="F60:H61"/>
    <mergeCell ref="I60:K61"/>
    <mergeCell ref="L60:N61"/>
    <mergeCell ref="O60:Q61"/>
    <mergeCell ref="R60:T61"/>
    <mergeCell ref="B46:E47"/>
    <mergeCell ref="F46:H47"/>
    <mergeCell ref="I46:K47"/>
    <mergeCell ref="L46:N47"/>
    <mergeCell ref="O46:Q47"/>
    <mergeCell ref="R46:T47"/>
    <mergeCell ref="U34:W35"/>
    <mergeCell ref="X34:Y35"/>
    <mergeCell ref="Z34:AA35"/>
    <mergeCell ref="AB34:AD35"/>
    <mergeCell ref="Z56:AA57"/>
    <mergeCell ref="AB56:AD57"/>
    <mergeCell ref="U52:W53"/>
    <mergeCell ref="X52:Y53"/>
    <mergeCell ref="Z52:AA53"/>
    <mergeCell ref="AB52:AD53"/>
    <mergeCell ref="B34:E35"/>
    <mergeCell ref="F34:H35"/>
    <mergeCell ref="I34:K35"/>
    <mergeCell ref="L34:N35"/>
    <mergeCell ref="O34:Q35"/>
    <mergeCell ref="R34:T35"/>
    <mergeCell ref="B58:E59"/>
    <mergeCell ref="F58:H59"/>
    <mergeCell ref="I58:K59"/>
    <mergeCell ref="L58:N59"/>
    <mergeCell ref="O58:Q59"/>
    <mergeCell ref="R58:T59"/>
    <mergeCell ref="U54:W55"/>
    <mergeCell ref="X54:Y55"/>
    <mergeCell ref="Z54:AA55"/>
    <mergeCell ref="AB54:AD55"/>
    <mergeCell ref="U56:W57"/>
    <mergeCell ref="X56:Y57"/>
    <mergeCell ref="B56:E57"/>
    <mergeCell ref="F56:H57"/>
    <mergeCell ref="I56:K57"/>
    <mergeCell ref="L56:N57"/>
    <mergeCell ref="O56:Q57"/>
    <mergeCell ref="R56:T57"/>
    <mergeCell ref="B54:E55"/>
    <mergeCell ref="F54:H55"/>
    <mergeCell ref="I54:K55"/>
    <mergeCell ref="L54:N55"/>
    <mergeCell ref="O54:Q55"/>
    <mergeCell ref="R54:T55"/>
    <mergeCell ref="U50:W51"/>
    <mergeCell ref="X50:Y51"/>
    <mergeCell ref="Z50:AA51"/>
    <mergeCell ref="AB50:AD51"/>
    <mergeCell ref="B52:E53"/>
    <mergeCell ref="F52:H53"/>
    <mergeCell ref="I52:K53"/>
    <mergeCell ref="L52:N53"/>
    <mergeCell ref="O52:Q53"/>
    <mergeCell ref="R52:T53"/>
    <mergeCell ref="U48:W49"/>
    <mergeCell ref="X48:Y49"/>
    <mergeCell ref="Z48:AA49"/>
    <mergeCell ref="AB48:AD49"/>
    <mergeCell ref="B50:E51"/>
    <mergeCell ref="F50:H51"/>
    <mergeCell ref="I50:K51"/>
    <mergeCell ref="L50:N51"/>
    <mergeCell ref="O50:Q51"/>
    <mergeCell ref="R50:T51"/>
    <mergeCell ref="U44:W45"/>
    <mergeCell ref="X44:Y45"/>
    <mergeCell ref="Z44:AA45"/>
    <mergeCell ref="AB44:AD45"/>
    <mergeCell ref="B48:E49"/>
    <mergeCell ref="F48:H49"/>
    <mergeCell ref="I48:K49"/>
    <mergeCell ref="L48:N49"/>
    <mergeCell ref="O48:Q49"/>
    <mergeCell ref="R48:T49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2:W33"/>
    <mergeCell ref="X32:Y33"/>
    <mergeCell ref="Z32:AA33"/>
    <mergeCell ref="AB32:AD33"/>
    <mergeCell ref="B36:E37"/>
    <mergeCell ref="F36:H37"/>
    <mergeCell ref="I36:K37"/>
    <mergeCell ref="L36:N37"/>
    <mergeCell ref="O36:Q37"/>
    <mergeCell ref="R36:T37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R24:T24"/>
    <mergeCell ref="B25:E25"/>
    <mergeCell ref="F25:H25"/>
    <mergeCell ref="I25:K25"/>
    <mergeCell ref="L25:N25"/>
    <mergeCell ref="O25:Q25"/>
    <mergeCell ref="R25:T25"/>
    <mergeCell ref="L12:T22"/>
    <mergeCell ref="U12:W24"/>
    <mergeCell ref="X12:Y24"/>
    <mergeCell ref="Z12:AA24"/>
    <mergeCell ref="AB12:AD24"/>
    <mergeCell ref="F23:H24"/>
    <mergeCell ref="I23:K24"/>
    <mergeCell ref="L23:N24"/>
    <mergeCell ref="O23:T23"/>
    <mergeCell ref="O24:Q24"/>
    <mergeCell ref="AB46:AD47"/>
    <mergeCell ref="Z46:AA47"/>
    <mergeCell ref="X46:Y47"/>
    <mergeCell ref="U46:W47"/>
    <mergeCell ref="M2:T5"/>
    <mergeCell ref="V2:AD5"/>
    <mergeCell ref="G6:N6"/>
    <mergeCell ref="D7:P11"/>
    <mergeCell ref="B12:E24"/>
    <mergeCell ref="F12:K22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view="pageLayout" zoomScale="70" zoomScaleNormal="70" zoomScalePageLayoutView="70" workbookViewId="0" topLeftCell="B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40.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0.7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>
      <c r="A7" s="1"/>
      <c r="B7" s="1"/>
      <c r="C7" s="1"/>
      <c r="D7" s="67" t="s">
        <v>25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5"/>
      <c r="R7" s="15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5"/>
      <c r="R8" s="15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5"/>
      <c r="R9" s="15"/>
      <c r="S9" s="4"/>
      <c r="T9" s="8"/>
      <c r="U9" s="1"/>
      <c r="V9" s="3"/>
    </row>
    <row r="10" spans="1:22" ht="18.75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5"/>
      <c r="R10" s="15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5"/>
      <c r="R11" s="15"/>
      <c r="S11" s="1"/>
      <c r="T11" s="1"/>
      <c r="U11" s="1"/>
      <c r="V11" s="3"/>
    </row>
    <row r="12" spans="1:30" ht="15" customHeight="1">
      <c r="A12" s="1"/>
      <c r="B12" s="74" t="s">
        <v>15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9.7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 hidden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 hidden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12</v>
      </c>
      <c r="C28" s="24"/>
      <c r="D28" s="24"/>
      <c r="E28" s="25"/>
      <c r="F28" s="19">
        <v>56.244</v>
      </c>
      <c r="G28" s="19"/>
      <c r="H28" s="19"/>
      <c r="I28" s="19">
        <v>55.835</v>
      </c>
      <c r="J28" s="19"/>
      <c r="K28" s="19"/>
      <c r="L28" s="19">
        <v>67.679</v>
      </c>
      <c r="M28" s="19"/>
      <c r="N28" s="19"/>
      <c r="O28" s="19">
        <v>19.298</v>
      </c>
      <c r="P28" s="19"/>
      <c r="Q28" s="19"/>
      <c r="R28" s="19">
        <v>16.737</v>
      </c>
      <c r="S28" s="19"/>
      <c r="T28" s="19"/>
      <c r="U28" s="19">
        <f>F28+L28</f>
        <v>123.923</v>
      </c>
      <c r="V28" s="19"/>
      <c r="W28" s="19"/>
      <c r="X28" s="22">
        <v>34</v>
      </c>
      <c r="Y28" s="22"/>
      <c r="Z28" s="22">
        <v>526.4</v>
      </c>
      <c r="AA28" s="22"/>
      <c r="AB28" s="20">
        <f>U28*X28+Z28-0.1</f>
        <v>4739.681999999999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23" t="s">
        <v>13</v>
      </c>
      <c r="C30" s="24"/>
      <c r="D30" s="24"/>
      <c r="E30" s="25"/>
      <c r="F30" s="19">
        <v>68.087</v>
      </c>
      <c r="G30" s="19"/>
      <c r="H30" s="19"/>
      <c r="I30" s="19">
        <v>67.673</v>
      </c>
      <c r="J30" s="19"/>
      <c r="K30" s="19"/>
      <c r="L30" s="19">
        <v>63.856</v>
      </c>
      <c r="M30" s="19"/>
      <c r="N30" s="19"/>
      <c r="O30" s="19">
        <v>18.209</v>
      </c>
      <c r="P30" s="19"/>
      <c r="Q30" s="19"/>
      <c r="R30" s="19">
        <v>15.792</v>
      </c>
      <c r="S30" s="19"/>
      <c r="T30" s="19"/>
      <c r="U30" s="19">
        <f>F30+L30</f>
        <v>131.943</v>
      </c>
      <c r="V30" s="19"/>
      <c r="W30" s="19"/>
      <c r="X30" s="22">
        <v>53</v>
      </c>
      <c r="Y30" s="22"/>
      <c r="Z30" s="20">
        <v>774.2</v>
      </c>
      <c r="AA30" s="20"/>
      <c r="AB30" s="20">
        <f>U30*X30+Z30</f>
        <v>7767.179</v>
      </c>
      <c r="AC30" s="20"/>
      <c r="AD30" s="20"/>
    </row>
    <row r="31" spans="1:30" ht="25.5" customHeight="1">
      <c r="A31" s="1"/>
      <c r="B31" s="26"/>
      <c r="C31" s="27"/>
      <c r="D31" s="27"/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0"/>
      <c r="AA31" s="20"/>
      <c r="AB31" s="20"/>
      <c r="AC31" s="20"/>
      <c r="AD31" s="20"/>
    </row>
    <row r="32" spans="1:30" ht="15" customHeight="1">
      <c r="A32" s="1"/>
      <c r="B32" s="23" t="s">
        <v>14</v>
      </c>
      <c r="C32" s="24"/>
      <c r="D32" s="24"/>
      <c r="E32" s="25"/>
      <c r="F32" s="19">
        <v>68.523</v>
      </c>
      <c r="G32" s="19"/>
      <c r="H32" s="19"/>
      <c r="I32" s="19">
        <v>68.115</v>
      </c>
      <c r="J32" s="19"/>
      <c r="K32" s="19"/>
      <c r="L32" s="19">
        <v>55.717</v>
      </c>
      <c r="M32" s="19"/>
      <c r="N32" s="19"/>
      <c r="O32" s="19">
        <v>15.888</v>
      </c>
      <c r="P32" s="19"/>
      <c r="Q32" s="19"/>
      <c r="R32" s="19">
        <v>13.779</v>
      </c>
      <c r="S32" s="19"/>
      <c r="T32" s="19"/>
      <c r="U32" s="19">
        <f>F32+L32</f>
        <v>124.24</v>
      </c>
      <c r="V32" s="19"/>
      <c r="W32" s="19"/>
      <c r="X32" s="22">
        <v>13</v>
      </c>
      <c r="Y32" s="22"/>
      <c r="Z32" s="20">
        <v>165.7</v>
      </c>
      <c r="AA32" s="20"/>
      <c r="AB32" s="20">
        <f>U32*X32+Z32</f>
        <v>1780.82</v>
      </c>
      <c r="AC32" s="20"/>
      <c r="AD32" s="20"/>
    </row>
    <row r="33" spans="1:30" ht="28.5" customHeight="1">
      <c r="A33" s="1"/>
      <c r="B33" s="26"/>
      <c r="C33" s="27"/>
      <c r="D33" s="27"/>
      <c r="E33" s="2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0"/>
      <c r="AA33" s="20"/>
      <c r="AB33" s="20"/>
      <c r="AC33" s="20"/>
      <c r="AD33" s="20"/>
    </row>
    <row r="34" spans="1:30" ht="28.5" customHeight="1">
      <c r="A34" s="1"/>
      <c r="B34" s="23" t="s">
        <v>11</v>
      </c>
      <c r="C34" s="24"/>
      <c r="D34" s="24"/>
      <c r="E34" s="25"/>
      <c r="F34" s="19">
        <v>0.925</v>
      </c>
      <c r="G34" s="19"/>
      <c r="H34" s="19"/>
      <c r="I34" s="19">
        <v>0.925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>
        <f>F34+L34</f>
        <v>0.925</v>
      </c>
      <c r="V34" s="19"/>
      <c r="W34" s="19"/>
      <c r="X34" s="22">
        <v>40</v>
      </c>
      <c r="Y34" s="22"/>
      <c r="Z34" s="20"/>
      <c r="AA34" s="20"/>
      <c r="AB34" s="20">
        <f>U34*X34+Z34</f>
        <v>37</v>
      </c>
      <c r="AC34" s="20"/>
      <c r="AD34" s="20"/>
    </row>
    <row r="35" spans="1:30" ht="11.25" customHeight="1">
      <c r="A35" s="1"/>
      <c r="B35" s="26"/>
      <c r="C35" s="27"/>
      <c r="D35" s="27"/>
      <c r="E35" s="2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22"/>
      <c r="Z35" s="20"/>
      <c r="AA35" s="20"/>
      <c r="AB35" s="20"/>
      <c r="AC35" s="20"/>
      <c r="AD35" s="20"/>
    </row>
    <row r="36" spans="1:30" ht="15" customHeight="1">
      <c r="A36" s="1"/>
      <c r="B36" s="21" t="s">
        <v>17</v>
      </c>
      <c r="C36" s="21"/>
      <c r="D36" s="21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2"/>
      <c r="Y36" s="22"/>
      <c r="Z36" s="22"/>
      <c r="AA36" s="22"/>
      <c r="AB36" s="17">
        <f>AB28+AB30+AB32+AB34</f>
        <v>14324.680999999999</v>
      </c>
      <c r="AC36" s="17"/>
      <c r="AD36" s="17"/>
    </row>
    <row r="37" spans="1:30" ht="15" customHeight="1">
      <c r="A37" s="1"/>
      <c r="B37" s="21"/>
      <c r="C37" s="21"/>
      <c r="D37" s="21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2"/>
      <c r="AA37" s="22"/>
      <c r="AB37" s="17"/>
      <c r="AC37" s="17"/>
      <c r="AD37" s="17"/>
    </row>
    <row r="38" spans="1:30" ht="15" customHeight="1">
      <c r="A38" s="10"/>
      <c r="B38" s="21" t="s">
        <v>18</v>
      </c>
      <c r="C38" s="21"/>
      <c r="D38" s="21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2"/>
      <c r="Y38" s="22"/>
      <c r="Z38" s="22"/>
      <c r="AA38" s="22"/>
      <c r="AB38" s="17"/>
      <c r="AC38" s="17"/>
      <c r="AD38" s="17"/>
    </row>
    <row r="39" spans="1:30" ht="15" customHeight="1">
      <c r="A39" s="10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2"/>
      <c r="Y39" s="22"/>
      <c r="Z39" s="22"/>
      <c r="AA39" s="22"/>
      <c r="AB39" s="17"/>
      <c r="AC39" s="17"/>
      <c r="AD39" s="17"/>
    </row>
    <row r="40" spans="1:30" ht="15" customHeight="1">
      <c r="A40" s="1"/>
      <c r="B40" s="23" t="s">
        <v>12</v>
      </c>
      <c r="C40" s="24"/>
      <c r="D40" s="24"/>
      <c r="E40" s="25"/>
      <c r="F40" s="19">
        <v>56.244</v>
      </c>
      <c r="G40" s="19"/>
      <c r="H40" s="19"/>
      <c r="I40" s="19">
        <v>55.835</v>
      </c>
      <c r="J40" s="19"/>
      <c r="K40" s="19"/>
      <c r="L40" s="19">
        <v>51.622</v>
      </c>
      <c r="M40" s="19"/>
      <c r="N40" s="19"/>
      <c r="O40" s="19">
        <v>18.093</v>
      </c>
      <c r="P40" s="19"/>
      <c r="Q40" s="19"/>
      <c r="R40" s="19">
        <v>3.208</v>
      </c>
      <c r="S40" s="19"/>
      <c r="T40" s="19"/>
      <c r="U40" s="19">
        <f>F40+L40</f>
        <v>107.866</v>
      </c>
      <c r="V40" s="19"/>
      <c r="W40" s="19"/>
      <c r="X40" s="22">
        <v>34</v>
      </c>
      <c r="Y40" s="22"/>
      <c r="Z40" s="22">
        <v>175.3</v>
      </c>
      <c r="AA40" s="22"/>
      <c r="AB40" s="20">
        <f>U40*X40+Z40</f>
        <v>3842.744</v>
      </c>
      <c r="AC40" s="20"/>
      <c r="AD40" s="20"/>
    </row>
    <row r="41" spans="1:30" ht="28.5" customHeight="1">
      <c r="A41" s="1"/>
      <c r="B41" s="26"/>
      <c r="C41" s="27"/>
      <c r="D41" s="27"/>
      <c r="E41" s="2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2"/>
      <c r="Y41" s="22"/>
      <c r="Z41" s="22"/>
      <c r="AA41" s="22"/>
      <c r="AB41" s="20"/>
      <c r="AC41" s="20"/>
      <c r="AD41" s="20"/>
    </row>
    <row r="42" spans="1:30" ht="15" customHeight="1">
      <c r="A42" s="1"/>
      <c r="B42" s="23" t="s">
        <v>13</v>
      </c>
      <c r="C42" s="24"/>
      <c r="D42" s="24"/>
      <c r="E42" s="25"/>
      <c r="F42" s="19">
        <v>68.087</v>
      </c>
      <c r="G42" s="19"/>
      <c r="H42" s="19"/>
      <c r="I42" s="19">
        <v>67.673</v>
      </c>
      <c r="J42" s="19"/>
      <c r="K42" s="19"/>
      <c r="L42" s="19">
        <v>52.658</v>
      </c>
      <c r="M42" s="19"/>
      <c r="N42" s="19"/>
      <c r="O42" s="19">
        <v>18.456</v>
      </c>
      <c r="P42" s="19"/>
      <c r="Q42" s="19"/>
      <c r="R42" s="19">
        <v>3.273</v>
      </c>
      <c r="S42" s="19"/>
      <c r="T42" s="19"/>
      <c r="U42" s="19">
        <f>F42+L42</f>
        <v>120.745</v>
      </c>
      <c r="V42" s="19"/>
      <c r="W42" s="19"/>
      <c r="X42" s="22">
        <v>53</v>
      </c>
      <c r="Y42" s="22"/>
      <c r="Z42" s="20">
        <v>278.8</v>
      </c>
      <c r="AA42" s="20"/>
      <c r="AB42" s="20">
        <f>U42*X42+Z42</f>
        <v>6678.285000000001</v>
      </c>
      <c r="AC42" s="20"/>
      <c r="AD42" s="20"/>
    </row>
    <row r="43" spans="1:30" ht="25.5" customHeight="1">
      <c r="A43" s="1"/>
      <c r="B43" s="26"/>
      <c r="C43" s="27"/>
      <c r="D43" s="27"/>
      <c r="E43" s="2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  <c r="Y43" s="22"/>
      <c r="Z43" s="20"/>
      <c r="AA43" s="20"/>
      <c r="AB43" s="20"/>
      <c r="AC43" s="20"/>
      <c r="AD43" s="20"/>
    </row>
    <row r="44" spans="1:30" ht="15" customHeight="1">
      <c r="A44" s="1"/>
      <c r="B44" s="23" t="s">
        <v>14</v>
      </c>
      <c r="C44" s="24"/>
      <c r="D44" s="24"/>
      <c r="E44" s="25"/>
      <c r="F44" s="19">
        <v>68.523</v>
      </c>
      <c r="G44" s="19"/>
      <c r="H44" s="19"/>
      <c r="I44" s="19">
        <v>68.115</v>
      </c>
      <c r="J44" s="19"/>
      <c r="K44" s="19"/>
      <c r="L44" s="19">
        <v>42.778</v>
      </c>
      <c r="M44" s="19"/>
      <c r="N44" s="19"/>
      <c r="O44" s="19">
        <v>14.992</v>
      </c>
      <c r="P44" s="19"/>
      <c r="Q44" s="19"/>
      <c r="R44" s="19">
        <v>2.659</v>
      </c>
      <c r="S44" s="19"/>
      <c r="T44" s="19"/>
      <c r="U44" s="19">
        <f>F44+L44</f>
        <v>111.30099999999999</v>
      </c>
      <c r="V44" s="19"/>
      <c r="W44" s="19"/>
      <c r="X44" s="22">
        <v>13</v>
      </c>
      <c r="Y44" s="22"/>
      <c r="Z44" s="20">
        <v>55.5</v>
      </c>
      <c r="AA44" s="20"/>
      <c r="AB44" s="20">
        <f>U44*X44+Z44</f>
        <v>1502.4129999999998</v>
      </c>
      <c r="AC44" s="20"/>
      <c r="AD44" s="20"/>
    </row>
    <row r="45" spans="1:30" ht="24.75" customHeight="1">
      <c r="A45" s="1"/>
      <c r="B45" s="26"/>
      <c r="C45" s="27"/>
      <c r="D45" s="27"/>
      <c r="E45" s="2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2"/>
      <c r="Z45" s="20"/>
      <c r="AA45" s="20"/>
      <c r="AB45" s="20"/>
      <c r="AC45" s="20"/>
      <c r="AD45" s="20"/>
    </row>
    <row r="46" spans="1:30" ht="24.75" customHeight="1">
      <c r="A46" s="1"/>
      <c r="B46" s="23" t="s">
        <v>11</v>
      </c>
      <c r="C46" s="24"/>
      <c r="D46" s="24"/>
      <c r="E46" s="25"/>
      <c r="F46" s="19">
        <v>0.925</v>
      </c>
      <c r="G46" s="19"/>
      <c r="H46" s="19"/>
      <c r="I46" s="19">
        <v>0.925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f>F46+L46</f>
        <v>0.925</v>
      </c>
      <c r="V46" s="19"/>
      <c r="W46" s="19"/>
      <c r="X46" s="22">
        <v>40</v>
      </c>
      <c r="Y46" s="22"/>
      <c r="Z46" s="20"/>
      <c r="AA46" s="20"/>
      <c r="AB46" s="20">
        <f>U46*X46+Z46</f>
        <v>37</v>
      </c>
      <c r="AC46" s="20"/>
      <c r="AD46" s="20"/>
    </row>
    <row r="47" spans="1:30" ht="16.5" customHeight="1">
      <c r="A47" s="1"/>
      <c r="B47" s="26"/>
      <c r="C47" s="27"/>
      <c r="D47" s="27"/>
      <c r="E47" s="2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2"/>
      <c r="Y47" s="22"/>
      <c r="Z47" s="20"/>
      <c r="AA47" s="20"/>
      <c r="AB47" s="20"/>
      <c r="AC47" s="20"/>
      <c r="AD47" s="20"/>
    </row>
    <row r="48" spans="1:30" ht="15" customHeight="1">
      <c r="A48" s="1"/>
      <c r="B48" s="21" t="s">
        <v>19</v>
      </c>
      <c r="C48" s="21"/>
      <c r="D48" s="21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2"/>
      <c r="Y48" s="22"/>
      <c r="Z48" s="22"/>
      <c r="AA48" s="22"/>
      <c r="AB48" s="17">
        <f>AB40+AB42+AB44+AB46</f>
        <v>12060.442000000001</v>
      </c>
      <c r="AC48" s="17"/>
      <c r="AD48" s="17"/>
    </row>
    <row r="49" spans="1:30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2"/>
      <c r="Y49" s="22"/>
      <c r="Z49" s="22"/>
      <c r="AA49" s="22"/>
      <c r="AB49" s="17"/>
      <c r="AC49" s="17"/>
      <c r="AD49" s="17"/>
    </row>
    <row r="50" spans="1:30" ht="15" customHeight="1">
      <c r="A50" s="1"/>
      <c r="B50" s="21" t="s">
        <v>20</v>
      </c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20"/>
      <c r="Z50" s="20"/>
      <c r="AA50" s="20"/>
      <c r="AB50" s="17"/>
      <c r="AC50" s="17"/>
      <c r="AD50" s="17"/>
    </row>
    <row r="51" spans="1:30" ht="15" customHeight="1">
      <c r="A51" s="1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0"/>
      <c r="Z51" s="20"/>
      <c r="AA51" s="20"/>
      <c r="AB51" s="17"/>
      <c r="AC51" s="17"/>
      <c r="AD51" s="17"/>
    </row>
    <row r="52" spans="1:30" ht="15" customHeight="1">
      <c r="A52" s="10"/>
      <c r="B52" s="23" t="s">
        <v>12</v>
      </c>
      <c r="C52" s="24"/>
      <c r="D52" s="24"/>
      <c r="E52" s="25"/>
      <c r="F52" s="19">
        <v>56.244</v>
      </c>
      <c r="G52" s="19"/>
      <c r="H52" s="19"/>
      <c r="I52" s="19">
        <v>55.835</v>
      </c>
      <c r="J52" s="19"/>
      <c r="K52" s="19"/>
      <c r="L52" s="19">
        <v>51.622</v>
      </c>
      <c r="M52" s="19"/>
      <c r="N52" s="19"/>
      <c r="O52" s="19">
        <v>18.093</v>
      </c>
      <c r="P52" s="19"/>
      <c r="Q52" s="19"/>
      <c r="R52" s="19">
        <v>3.208</v>
      </c>
      <c r="S52" s="19"/>
      <c r="T52" s="19"/>
      <c r="U52" s="19">
        <f>F52+L52</f>
        <v>107.866</v>
      </c>
      <c r="V52" s="19"/>
      <c r="W52" s="19"/>
      <c r="X52" s="22">
        <v>34</v>
      </c>
      <c r="Y52" s="22"/>
      <c r="Z52" s="22">
        <v>175.3</v>
      </c>
      <c r="AA52" s="22"/>
      <c r="AB52" s="20">
        <f>U52*X52+Z52</f>
        <v>3842.744</v>
      </c>
      <c r="AC52" s="20"/>
      <c r="AD52" s="20"/>
    </row>
    <row r="53" spans="1:30" ht="24.75" customHeight="1">
      <c r="A53" s="10"/>
      <c r="B53" s="26"/>
      <c r="C53" s="27"/>
      <c r="D53" s="27"/>
      <c r="E53" s="2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2"/>
      <c r="AA53" s="22"/>
      <c r="AB53" s="20"/>
      <c r="AC53" s="20"/>
      <c r="AD53" s="20"/>
    </row>
    <row r="54" spans="1:30" ht="15" customHeight="1">
      <c r="A54" s="1"/>
      <c r="B54" s="23" t="s">
        <v>13</v>
      </c>
      <c r="C54" s="24"/>
      <c r="D54" s="24"/>
      <c r="E54" s="25"/>
      <c r="F54" s="19">
        <v>68.087</v>
      </c>
      <c r="G54" s="19"/>
      <c r="H54" s="19"/>
      <c r="I54" s="19">
        <v>67.673</v>
      </c>
      <c r="J54" s="19"/>
      <c r="K54" s="19"/>
      <c r="L54" s="19">
        <v>52.658</v>
      </c>
      <c r="M54" s="19"/>
      <c r="N54" s="19"/>
      <c r="O54" s="19">
        <v>18.456</v>
      </c>
      <c r="P54" s="19"/>
      <c r="Q54" s="19"/>
      <c r="R54" s="19">
        <v>3.273</v>
      </c>
      <c r="S54" s="19"/>
      <c r="T54" s="19"/>
      <c r="U54" s="19">
        <f>F54+L54</f>
        <v>120.745</v>
      </c>
      <c r="V54" s="19"/>
      <c r="W54" s="19"/>
      <c r="X54" s="22">
        <v>53</v>
      </c>
      <c r="Y54" s="22"/>
      <c r="Z54" s="20">
        <v>278.8</v>
      </c>
      <c r="AA54" s="20"/>
      <c r="AB54" s="20">
        <f>U54*X54+Z54</f>
        <v>6678.285000000001</v>
      </c>
      <c r="AC54" s="20"/>
      <c r="AD54" s="20"/>
    </row>
    <row r="55" spans="1:30" ht="29.25" customHeight="1">
      <c r="A55" s="1"/>
      <c r="B55" s="26"/>
      <c r="C55" s="27"/>
      <c r="D55" s="27"/>
      <c r="E55" s="2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2"/>
      <c r="Y55" s="22"/>
      <c r="Z55" s="20"/>
      <c r="AA55" s="20"/>
      <c r="AB55" s="20"/>
      <c r="AC55" s="20"/>
      <c r="AD55" s="20"/>
    </row>
    <row r="56" spans="1:30" ht="15" customHeight="1">
      <c r="A56" s="1"/>
      <c r="B56" s="23" t="s">
        <v>14</v>
      </c>
      <c r="C56" s="24"/>
      <c r="D56" s="24"/>
      <c r="E56" s="25"/>
      <c r="F56" s="19">
        <v>68.523</v>
      </c>
      <c r="G56" s="19"/>
      <c r="H56" s="19"/>
      <c r="I56" s="19">
        <v>68.115</v>
      </c>
      <c r="J56" s="19"/>
      <c r="K56" s="19"/>
      <c r="L56" s="19">
        <v>42.778</v>
      </c>
      <c r="M56" s="19"/>
      <c r="N56" s="19"/>
      <c r="O56" s="19">
        <v>14.992</v>
      </c>
      <c r="P56" s="19"/>
      <c r="Q56" s="19"/>
      <c r="R56" s="19">
        <v>2.659</v>
      </c>
      <c r="S56" s="19"/>
      <c r="T56" s="19"/>
      <c r="U56" s="19">
        <f>F56+L56</f>
        <v>111.30099999999999</v>
      </c>
      <c r="V56" s="19"/>
      <c r="W56" s="19"/>
      <c r="X56" s="22">
        <v>13</v>
      </c>
      <c r="Y56" s="22"/>
      <c r="Z56" s="20">
        <v>55.5</v>
      </c>
      <c r="AA56" s="20"/>
      <c r="AB56" s="20">
        <f>U56*X56+Z56</f>
        <v>1502.4129999999998</v>
      </c>
      <c r="AC56" s="20"/>
      <c r="AD56" s="20"/>
    </row>
    <row r="57" spans="1:30" ht="27.75" customHeight="1">
      <c r="A57" s="1"/>
      <c r="B57" s="26"/>
      <c r="C57" s="27"/>
      <c r="D57" s="27"/>
      <c r="E57" s="2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2"/>
      <c r="Y57" s="22"/>
      <c r="Z57" s="20"/>
      <c r="AA57" s="20"/>
      <c r="AB57" s="20"/>
      <c r="AC57" s="20"/>
      <c r="AD57" s="20"/>
    </row>
    <row r="58" spans="1:30" ht="15" customHeight="1">
      <c r="A58" s="1"/>
      <c r="B58" s="23" t="s">
        <v>11</v>
      </c>
      <c r="C58" s="24"/>
      <c r="D58" s="24"/>
      <c r="E58" s="25"/>
      <c r="F58" s="19">
        <v>0.925</v>
      </c>
      <c r="G58" s="19"/>
      <c r="H58" s="19"/>
      <c r="I58" s="19">
        <v>0.925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f>F58+L58</f>
        <v>0.925</v>
      </c>
      <c r="V58" s="19"/>
      <c r="W58" s="19"/>
      <c r="X58" s="22">
        <v>40</v>
      </c>
      <c r="Y58" s="22"/>
      <c r="Z58" s="20"/>
      <c r="AA58" s="20"/>
      <c r="AB58" s="20">
        <f>U58*X58+Z58</f>
        <v>37</v>
      </c>
      <c r="AC58" s="20"/>
      <c r="AD58" s="20"/>
    </row>
    <row r="59" spans="1:30" ht="23.25" customHeight="1">
      <c r="A59" s="1"/>
      <c r="B59" s="26"/>
      <c r="C59" s="27"/>
      <c r="D59" s="27"/>
      <c r="E59" s="2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2"/>
      <c r="Y59" s="22"/>
      <c r="Z59" s="20"/>
      <c r="AA59" s="20"/>
      <c r="AB59" s="20"/>
      <c r="AC59" s="20"/>
      <c r="AD59" s="20"/>
    </row>
    <row r="60" spans="1:30" ht="15" customHeight="1">
      <c r="A60" s="1"/>
      <c r="B60" s="21" t="s">
        <v>22</v>
      </c>
      <c r="C60" s="21"/>
      <c r="D60" s="21"/>
      <c r="E60" s="21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2"/>
      <c r="Y60" s="22"/>
      <c r="Z60" s="22"/>
      <c r="AA60" s="22"/>
      <c r="AB60" s="17">
        <f>AB52+AB54+AB56+AB58</f>
        <v>12060.442000000001</v>
      </c>
      <c r="AC60" s="17"/>
      <c r="AD60" s="17"/>
    </row>
    <row r="61" spans="1:30" ht="15" customHeight="1">
      <c r="A61" s="1"/>
      <c r="B61" s="21"/>
      <c r="C61" s="21"/>
      <c r="D61" s="21"/>
      <c r="E61" s="2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22"/>
      <c r="Y61" s="22"/>
      <c r="Z61" s="22"/>
      <c r="AA61" s="22"/>
      <c r="AB61" s="17"/>
      <c r="AC61" s="17"/>
      <c r="AD61" s="17"/>
    </row>
    <row r="62" spans="1:21" ht="15">
      <c r="A62" s="1"/>
      <c r="B62" s="1"/>
      <c r="C62" s="4"/>
      <c r="D62" s="4"/>
      <c r="E62" s="4"/>
      <c r="F62" s="4"/>
      <c r="G62" s="4"/>
      <c r="H62" s="4"/>
      <c r="I62" s="4"/>
      <c r="J62" s="7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4"/>
      <c r="D63" s="4"/>
      <c r="E63" s="4"/>
      <c r="F63" s="4"/>
      <c r="G63" s="4"/>
      <c r="H63" s="4"/>
      <c r="I63" s="4"/>
      <c r="J63" s="7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</sheetData>
  <sheetProtection/>
  <mergeCells count="207">
    <mergeCell ref="U60:W61"/>
    <mergeCell ref="X60:Y61"/>
    <mergeCell ref="Z60:AA61"/>
    <mergeCell ref="AB60:AD61"/>
    <mergeCell ref="U58:W59"/>
    <mergeCell ref="X58:Y59"/>
    <mergeCell ref="Z58:AA59"/>
    <mergeCell ref="AB58:AD59"/>
    <mergeCell ref="B60:E61"/>
    <mergeCell ref="F60:H61"/>
    <mergeCell ref="I60:K61"/>
    <mergeCell ref="L60:N61"/>
    <mergeCell ref="O60:Q61"/>
    <mergeCell ref="R60:T61"/>
    <mergeCell ref="U56:W57"/>
    <mergeCell ref="X56:Y57"/>
    <mergeCell ref="Z56:AA57"/>
    <mergeCell ref="AB56:AD57"/>
    <mergeCell ref="B58:E59"/>
    <mergeCell ref="F58:H59"/>
    <mergeCell ref="I58:K59"/>
    <mergeCell ref="L58:N59"/>
    <mergeCell ref="O58:Q59"/>
    <mergeCell ref="R58:T59"/>
    <mergeCell ref="U54:W55"/>
    <mergeCell ref="X54:Y55"/>
    <mergeCell ref="Z54:AA55"/>
    <mergeCell ref="AB54:AD55"/>
    <mergeCell ref="B56:E57"/>
    <mergeCell ref="F56:H57"/>
    <mergeCell ref="I56:K57"/>
    <mergeCell ref="L56:N57"/>
    <mergeCell ref="O56:Q57"/>
    <mergeCell ref="R56:T57"/>
    <mergeCell ref="U52:W53"/>
    <mergeCell ref="X52:Y53"/>
    <mergeCell ref="Z52:AA53"/>
    <mergeCell ref="AB52:AD53"/>
    <mergeCell ref="B54:E55"/>
    <mergeCell ref="F54:H55"/>
    <mergeCell ref="I54:K55"/>
    <mergeCell ref="L54:N55"/>
    <mergeCell ref="O54:Q55"/>
    <mergeCell ref="R54:T55"/>
    <mergeCell ref="U50:W51"/>
    <mergeCell ref="X50:Y51"/>
    <mergeCell ref="Z50:AA51"/>
    <mergeCell ref="AB50:AD51"/>
    <mergeCell ref="B52:E53"/>
    <mergeCell ref="F52:H53"/>
    <mergeCell ref="I52:K53"/>
    <mergeCell ref="L52:N53"/>
    <mergeCell ref="O52:Q53"/>
    <mergeCell ref="R52:T53"/>
    <mergeCell ref="U48:W49"/>
    <mergeCell ref="X48:Y49"/>
    <mergeCell ref="Z48:AA49"/>
    <mergeCell ref="AB48:AD49"/>
    <mergeCell ref="B50:E51"/>
    <mergeCell ref="F50:H51"/>
    <mergeCell ref="I50:K51"/>
    <mergeCell ref="L50:N51"/>
    <mergeCell ref="O50:Q51"/>
    <mergeCell ref="R50:T51"/>
    <mergeCell ref="U46:W47"/>
    <mergeCell ref="X46:Y47"/>
    <mergeCell ref="Z46:AA47"/>
    <mergeCell ref="AB46:AD47"/>
    <mergeCell ref="B48:E49"/>
    <mergeCell ref="F48:H49"/>
    <mergeCell ref="I48:K49"/>
    <mergeCell ref="L48:N49"/>
    <mergeCell ref="O48:Q49"/>
    <mergeCell ref="R48:T49"/>
    <mergeCell ref="U44:W45"/>
    <mergeCell ref="X44:Y45"/>
    <mergeCell ref="Z44:AA45"/>
    <mergeCell ref="AB44:AD45"/>
    <mergeCell ref="B46:E47"/>
    <mergeCell ref="F46:H47"/>
    <mergeCell ref="I46:K47"/>
    <mergeCell ref="L46:N47"/>
    <mergeCell ref="O46:Q47"/>
    <mergeCell ref="R46:T47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view="pageLayout" zoomScale="70" zoomScaleNormal="70" zoomScalePageLayoutView="70" workbookViewId="0" topLeftCell="B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3.8515625" style="0" customWidth="1"/>
    <col min="15" max="15" width="7.28125" style="0" customWidth="1"/>
    <col min="16" max="16" width="11.8515625" style="0" customWidth="1"/>
    <col min="17" max="17" width="11.57421875" style="0" customWidth="1"/>
    <col min="18" max="18" width="9.421875" style="0" customWidth="1"/>
    <col min="19" max="19" width="9.28125" style="0" customWidth="1"/>
    <col min="20" max="20" width="9.57421875" style="0" customWidth="1"/>
    <col min="21" max="21" width="5.7109375" style="0" customWidth="1"/>
    <col min="22" max="22" width="9.57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6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39.75" customHeight="1" hidden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16.5" customHeight="1" hidden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>
      <c r="A7" s="1"/>
      <c r="B7" s="1"/>
      <c r="C7" s="1"/>
      <c r="D7" s="67" t="s">
        <v>26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6"/>
      <c r="R7" s="16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6"/>
      <c r="R8" s="16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6"/>
      <c r="R9" s="16"/>
      <c r="S9" s="4"/>
      <c r="T9" s="8"/>
      <c r="U9" s="1"/>
      <c r="V9" s="3"/>
    </row>
    <row r="10" spans="1:22" ht="18.75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6"/>
      <c r="R10" s="16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6"/>
      <c r="R11" s="16"/>
      <c r="S11" s="1"/>
      <c r="T11" s="1"/>
      <c r="U11" s="1"/>
      <c r="V11" s="3"/>
    </row>
    <row r="12" spans="1:30" ht="15" customHeight="1">
      <c r="A12" s="1"/>
      <c r="B12" s="74" t="s">
        <v>27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customHeight="1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28</v>
      </c>
      <c r="C28" s="24"/>
      <c r="D28" s="24"/>
      <c r="E28" s="25"/>
      <c r="F28" s="19">
        <v>37.841</v>
      </c>
      <c r="G28" s="19"/>
      <c r="H28" s="19"/>
      <c r="I28" s="19">
        <v>37.507</v>
      </c>
      <c r="J28" s="19"/>
      <c r="K28" s="19"/>
      <c r="L28" s="19">
        <v>16.551</v>
      </c>
      <c r="M28" s="19"/>
      <c r="N28" s="19"/>
      <c r="O28" s="19">
        <v>11.616</v>
      </c>
      <c r="P28" s="19"/>
      <c r="Q28" s="19"/>
      <c r="R28" s="19">
        <v>4.817</v>
      </c>
      <c r="S28" s="19"/>
      <c r="T28" s="19"/>
      <c r="U28" s="19">
        <f>F28+L28</f>
        <v>54.391999999999996</v>
      </c>
      <c r="V28" s="19"/>
      <c r="W28" s="19"/>
      <c r="X28" s="22">
        <v>124.3</v>
      </c>
      <c r="Y28" s="22"/>
      <c r="Z28" s="22">
        <v>298.2</v>
      </c>
      <c r="AA28" s="22"/>
      <c r="AB28" s="20">
        <f>U28*X28+Z28+0.1</f>
        <v>7059.2256</v>
      </c>
      <c r="AC28" s="20"/>
      <c r="AD28" s="20"/>
    </row>
    <row r="29" spans="1:30" ht="66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74" t="s">
        <v>29</v>
      </c>
      <c r="C30" s="74"/>
      <c r="D30" s="74"/>
      <c r="E30" s="74"/>
      <c r="F30" s="19">
        <v>9.564</v>
      </c>
      <c r="G30" s="19"/>
      <c r="H30" s="19"/>
      <c r="I30" s="19">
        <v>9.446</v>
      </c>
      <c r="J30" s="19"/>
      <c r="K30" s="19"/>
      <c r="L30" s="19">
        <v>16.568</v>
      </c>
      <c r="M30" s="19"/>
      <c r="N30" s="19"/>
      <c r="O30" s="19">
        <v>11.628</v>
      </c>
      <c r="P30" s="19"/>
      <c r="Q30" s="19"/>
      <c r="R30" s="19">
        <v>4.822</v>
      </c>
      <c r="S30" s="19"/>
      <c r="T30" s="19"/>
      <c r="U30" s="19">
        <f>F30+L30</f>
        <v>26.132</v>
      </c>
      <c r="V30" s="19"/>
      <c r="W30" s="19"/>
      <c r="X30" s="22">
        <v>119.3</v>
      </c>
      <c r="Y30" s="22"/>
      <c r="Z30" s="20">
        <v>286.6</v>
      </c>
      <c r="AA30" s="20"/>
      <c r="AB30" s="20">
        <f>U30*X30+Z30</f>
        <v>3404.1476</v>
      </c>
      <c r="AC30" s="20"/>
      <c r="AD30" s="20"/>
    </row>
    <row r="31" spans="1:30" ht="15" customHeight="1">
      <c r="A31" s="1"/>
      <c r="B31" s="74"/>
      <c r="C31" s="74"/>
      <c r="D31" s="74"/>
      <c r="E31" s="7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0"/>
      <c r="AA31" s="20"/>
      <c r="AB31" s="20"/>
      <c r="AC31" s="20"/>
      <c r="AD31" s="20"/>
    </row>
    <row r="32" spans="1:30" ht="15" customHeight="1">
      <c r="A32" s="1"/>
      <c r="B32" s="21" t="s">
        <v>17</v>
      </c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22"/>
      <c r="Z32" s="22"/>
      <c r="AA32" s="22"/>
      <c r="AB32" s="17">
        <f>AB28+AB30-0.1</f>
        <v>10463.2732</v>
      </c>
      <c r="AC32" s="17"/>
      <c r="AD32" s="17"/>
    </row>
    <row r="33" spans="1:30" ht="15" customHeight="1">
      <c r="A33" s="1"/>
      <c r="B33" s="21"/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2"/>
      <c r="AA33" s="22"/>
      <c r="AB33" s="17"/>
      <c r="AC33" s="17"/>
      <c r="AD33" s="17"/>
    </row>
    <row r="34" spans="1:30" ht="15" customHeight="1">
      <c r="A34" s="10"/>
      <c r="B34" s="21" t="s">
        <v>18</v>
      </c>
      <c r="C34" s="21"/>
      <c r="D34" s="21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2"/>
      <c r="Y34" s="22"/>
      <c r="Z34" s="22"/>
      <c r="AA34" s="22"/>
      <c r="AB34" s="17"/>
      <c r="AC34" s="17"/>
      <c r="AD34" s="17"/>
    </row>
    <row r="35" spans="1:30" ht="15" customHeight="1">
      <c r="A35" s="10"/>
      <c r="B35" s="21"/>
      <c r="C35" s="21"/>
      <c r="D35" s="21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22"/>
      <c r="Z35" s="22"/>
      <c r="AA35" s="22"/>
      <c r="AB35" s="17"/>
      <c r="AC35" s="17"/>
      <c r="AD35" s="17"/>
    </row>
    <row r="36" spans="1:30" ht="15" customHeight="1">
      <c r="A36" s="1"/>
      <c r="B36" s="23" t="s">
        <v>28</v>
      </c>
      <c r="C36" s="24"/>
      <c r="D36" s="24"/>
      <c r="E36" s="25"/>
      <c r="F36" s="19">
        <v>37.841</v>
      </c>
      <c r="G36" s="19"/>
      <c r="H36" s="19"/>
      <c r="I36" s="19">
        <v>37.507</v>
      </c>
      <c r="J36" s="19"/>
      <c r="K36" s="19"/>
      <c r="L36" s="19">
        <v>12.697</v>
      </c>
      <c r="M36" s="19"/>
      <c r="N36" s="19"/>
      <c r="O36" s="19">
        <v>11.616</v>
      </c>
      <c r="P36" s="19"/>
      <c r="Q36" s="19"/>
      <c r="R36" s="19">
        <v>0.963</v>
      </c>
      <c r="S36" s="19"/>
      <c r="T36" s="19"/>
      <c r="U36" s="19">
        <f>F36+L36</f>
        <v>50.538</v>
      </c>
      <c r="V36" s="19"/>
      <c r="W36" s="19"/>
      <c r="X36" s="22">
        <v>124.3</v>
      </c>
      <c r="Y36" s="22"/>
      <c r="Z36" s="22">
        <v>83.8</v>
      </c>
      <c r="AA36" s="22"/>
      <c r="AB36" s="20">
        <f>U36*X36+Z36</f>
        <v>6365.6734</v>
      </c>
      <c r="AC36" s="20"/>
      <c r="AD36" s="20"/>
    </row>
    <row r="37" spans="1:30" ht="67.5" customHeight="1">
      <c r="A37" s="1"/>
      <c r="B37" s="26"/>
      <c r="C37" s="27"/>
      <c r="D37" s="27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2"/>
      <c r="AA37" s="22"/>
      <c r="AB37" s="20"/>
      <c r="AC37" s="20"/>
      <c r="AD37" s="20"/>
    </row>
    <row r="38" spans="1:30" ht="15" customHeight="1">
      <c r="A38" s="1"/>
      <c r="B38" s="74" t="s">
        <v>29</v>
      </c>
      <c r="C38" s="74"/>
      <c r="D38" s="74"/>
      <c r="E38" s="74"/>
      <c r="F38" s="19">
        <v>9.564</v>
      </c>
      <c r="G38" s="19"/>
      <c r="H38" s="19"/>
      <c r="I38" s="19">
        <v>9.446</v>
      </c>
      <c r="J38" s="19"/>
      <c r="K38" s="19"/>
      <c r="L38" s="19">
        <v>12.71</v>
      </c>
      <c r="M38" s="19"/>
      <c r="N38" s="19"/>
      <c r="O38" s="19">
        <v>11.628</v>
      </c>
      <c r="P38" s="19"/>
      <c r="Q38" s="19"/>
      <c r="R38" s="19">
        <v>0.964</v>
      </c>
      <c r="S38" s="19"/>
      <c r="T38" s="19"/>
      <c r="U38" s="19">
        <f>F38+L38</f>
        <v>22.274</v>
      </c>
      <c r="V38" s="19"/>
      <c r="W38" s="19"/>
      <c r="X38" s="22">
        <v>119.3</v>
      </c>
      <c r="Y38" s="22"/>
      <c r="Z38" s="20">
        <v>80.6</v>
      </c>
      <c r="AA38" s="20"/>
      <c r="AB38" s="20">
        <f>U38*X38+Z38-0.1</f>
        <v>2737.7882</v>
      </c>
      <c r="AC38" s="20"/>
      <c r="AD38" s="20"/>
    </row>
    <row r="39" spans="1:30" ht="15" customHeight="1">
      <c r="A39" s="1"/>
      <c r="B39" s="74"/>
      <c r="C39" s="74"/>
      <c r="D39" s="74"/>
      <c r="E39" s="7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2"/>
      <c r="Y39" s="22"/>
      <c r="Z39" s="20"/>
      <c r="AA39" s="20"/>
      <c r="AB39" s="20"/>
      <c r="AC39" s="20"/>
      <c r="AD39" s="20"/>
    </row>
    <row r="40" spans="1:30" ht="15" customHeight="1">
      <c r="A40" s="1"/>
      <c r="B40" s="21" t="s">
        <v>19</v>
      </c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2"/>
      <c r="Y40" s="22"/>
      <c r="Z40" s="22"/>
      <c r="AA40" s="22"/>
      <c r="AB40" s="17">
        <f>AB36+AB38</f>
        <v>9103.461599999999</v>
      </c>
      <c r="AC40" s="17"/>
      <c r="AD40" s="17"/>
    </row>
    <row r="41" spans="1:30" ht="15" customHeight="1">
      <c r="A41" s="1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2"/>
      <c r="Y41" s="22"/>
      <c r="Z41" s="22"/>
      <c r="AA41" s="22"/>
      <c r="AB41" s="17"/>
      <c r="AC41" s="17"/>
      <c r="AD41" s="17"/>
    </row>
    <row r="42" spans="1:30" ht="15" customHeight="1">
      <c r="A42" s="1"/>
      <c r="B42" s="21" t="s">
        <v>20</v>
      </c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20"/>
      <c r="Z42" s="20"/>
      <c r="AA42" s="20"/>
      <c r="AB42" s="17"/>
      <c r="AC42" s="17"/>
      <c r="AD42" s="17"/>
    </row>
    <row r="43" spans="1:30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17"/>
      <c r="AC43" s="17"/>
      <c r="AD43" s="17"/>
    </row>
    <row r="44" spans="1:30" ht="15" customHeight="1">
      <c r="A44" s="10"/>
      <c r="B44" s="23" t="s">
        <v>28</v>
      </c>
      <c r="C44" s="24"/>
      <c r="D44" s="24"/>
      <c r="E44" s="25"/>
      <c r="F44" s="19">
        <v>37.841</v>
      </c>
      <c r="G44" s="19"/>
      <c r="H44" s="19"/>
      <c r="I44" s="19">
        <v>37.507</v>
      </c>
      <c r="J44" s="19"/>
      <c r="K44" s="19"/>
      <c r="L44" s="19">
        <v>12.697</v>
      </c>
      <c r="M44" s="19"/>
      <c r="N44" s="19"/>
      <c r="O44" s="19">
        <v>11.616</v>
      </c>
      <c r="P44" s="19"/>
      <c r="Q44" s="19"/>
      <c r="R44" s="19">
        <v>0.963</v>
      </c>
      <c r="S44" s="19"/>
      <c r="T44" s="19"/>
      <c r="U44" s="19">
        <f>F44+L44</f>
        <v>50.538</v>
      </c>
      <c r="V44" s="19"/>
      <c r="W44" s="19"/>
      <c r="X44" s="22">
        <v>124.3</v>
      </c>
      <c r="Y44" s="22"/>
      <c r="Z44" s="22">
        <v>83.8</v>
      </c>
      <c r="AA44" s="22"/>
      <c r="AB44" s="20">
        <f>U44*X44+Z44</f>
        <v>6365.6734</v>
      </c>
      <c r="AC44" s="20"/>
      <c r="AD44" s="20"/>
    </row>
    <row r="45" spans="1:30" ht="66.75" customHeight="1">
      <c r="A45" s="10"/>
      <c r="B45" s="26"/>
      <c r="C45" s="27"/>
      <c r="D45" s="27"/>
      <c r="E45" s="2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2"/>
      <c r="Z45" s="22"/>
      <c r="AA45" s="22"/>
      <c r="AB45" s="20"/>
      <c r="AC45" s="20"/>
      <c r="AD45" s="20"/>
    </row>
    <row r="46" spans="1:30" ht="15" customHeight="1">
      <c r="A46" s="1"/>
      <c r="B46" s="74" t="s">
        <v>29</v>
      </c>
      <c r="C46" s="74"/>
      <c r="D46" s="74"/>
      <c r="E46" s="74"/>
      <c r="F46" s="19">
        <v>9.564</v>
      </c>
      <c r="G46" s="19"/>
      <c r="H46" s="19"/>
      <c r="I46" s="19">
        <v>9.446</v>
      </c>
      <c r="J46" s="19"/>
      <c r="K46" s="19"/>
      <c r="L46" s="19">
        <v>12.71</v>
      </c>
      <c r="M46" s="19"/>
      <c r="N46" s="19"/>
      <c r="O46" s="19">
        <v>11.628</v>
      </c>
      <c r="P46" s="19"/>
      <c r="Q46" s="19"/>
      <c r="R46" s="19">
        <v>0.964</v>
      </c>
      <c r="S46" s="19"/>
      <c r="T46" s="19"/>
      <c r="U46" s="19">
        <f>F46+L46</f>
        <v>22.274</v>
      </c>
      <c r="V46" s="19"/>
      <c r="W46" s="19"/>
      <c r="X46" s="22">
        <v>119.3</v>
      </c>
      <c r="Y46" s="22"/>
      <c r="Z46" s="20">
        <v>80.6</v>
      </c>
      <c r="AA46" s="20"/>
      <c r="AB46" s="20">
        <f>U46*X46+Z46-0.1</f>
        <v>2737.7882</v>
      </c>
      <c r="AC46" s="20"/>
      <c r="AD46" s="20"/>
    </row>
    <row r="47" spans="1:30" ht="15" customHeight="1">
      <c r="A47" s="1"/>
      <c r="B47" s="74"/>
      <c r="C47" s="74"/>
      <c r="D47" s="74"/>
      <c r="E47" s="74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2"/>
      <c r="Y47" s="22"/>
      <c r="Z47" s="20"/>
      <c r="AA47" s="20"/>
      <c r="AB47" s="20"/>
      <c r="AC47" s="20"/>
      <c r="AD47" s="20"/>
    </row>
    <row r="48" spans="1:30" ht="15" customHeight="1">
      <c r="A48" s="1"/>
      <c r="B48" s="21" t="s">
        <v>22</v>
      </c>
      <c r="C48" s="21"/>
      <c r="D48" s="21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2"/>
      <c r="Y48" s="22"/>
      <c r="Z48" s="22"/>
      <c r="AA48" s="22"/>
      <c r="AB48" s="17">
        <f>AB44+AB46</f>
        <v>9103.461599999999</v>
      </c>
      <c r="AC48" s="17"/>
      <c r="AD48" s="17"/>
    </row>
    <row r="49" spans="1:30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2"/>
      <c r="Y49" s="22"/>
      <c r="Z49" s="22"/>
      <c r="AA49" s="22"/>
      <c r="AB49" s="17"/>
      <c r="AC49" s="17"/>
      <c r="AD49" s="17"/>
    </row>
    <row r="50" spans="1:30" ht="15" customHeight="1">
      <c r="A50" s="1"/>
      <c r="B50" s="22"/>
      <c r="C50" s="22"/>
      <c r="D50" s="22"/>
      <c r="E50" s="2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2"/>
      <c r="Y50" s="22"/>
      <c r="Z50" s="22"/>
      <c r="AA50" s="22"/>
      <c r="AB50" s="20"/>
      <c r="AC50" s="20"/>
      <c r="AD50" s="20"/>
    </row>
    <row r="51" spans="1:30" ht="15">
      <c r="A51" s="1"/>
      <c r="B51" s="22"/>
      <c r="C51" s="22"/>
      <c r="D51" s="22"/>
      <c r="E51" s="2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22"/>
      <c r="Z51" s="22"/>
      <c r="AA51" s="22"/>
      <c r="AB51" s="20"/>
      <c r="AC51" s="20"/>
      <c r="AD51" s="20"/>
    </row>
    <row r="52" spans="1:30" ht="15">
      <c r="A52" s="10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2"/>
      <c r="Y52" s="22"/>
      <c r="Z52" s="22"/>
      <c r="AA52" s="22"/>
      <c r="AB52" s="17"/>
      <c r="AC52" s="17"/>
      <c r="AD52" s="17"/>
    </row>
    <row r="53" spans="1:30" ht="15">
      <c r="A53" s="10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2"/>
      <c r="AA53" s="22"/>
      <c r="AB53" s="17"/>
      <c r="AC53" s="17"/>
      <c r="AD53" s="17"/>
    </row>
    <row r="54" spans="1:21" ht="15">
      <c r="A54" s="1"/>
      <c r="B54" s="1"/>
      <c r="C54" s="4"/>
      <c r="D54" s="4"/>
      <c r="E54" s="4"/>
      <c r="F54" s="4"/>
      <c r="G54" s="4"/>
      <c r="H54" s="4"/>
      <c r="I54" s="4"/>
      <c r="J54" s="1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4"/>
      <c r="D55" s="4"/>
      <c r="E55" s="4"/>
      <c r="F55" s="4"/>
      <c r="G55" s="4"/>
      <c r="H55" s="4"/>
      <c r="I55" s="4"/>
      <c r="J55" s="7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4"/>
      <c r="D56" s="4"/>
      <c r="E56" s="4"/>
      <c r="F56" s="4"/>
      <c r="G56" s="4"/>
      <c r="H56" s="4"/>
      <c r="I56" s="4"/>
      <c r="J56" s="7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4"/>
      <c r="D57" s="4"/>
      <c r="E57" s="4"/>
      <c r="F57" s="4"/>
      <c r="G57" s="4"/>
      <c r="H57" s="4"/>
      <c r="I57" s="4"/>
      <c r="J57" s="7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sheetProtection/>
  <mergeCells count="167">
    <mergeCell ref="U52:W53"/>
    <mergeCell ref="X52:Y53"/>
    <mergeCell ref="Z52:AA53"/>
    <mergeCell ref="AB52:AD53"/>
    <mergeCell ref="U50:W51"/>
    <mergeCell ref="X50:Y51"/>
    <mergeCell ref="Z50:AA51"/>
    <mergeCell ref="AB50:AD51"/>
    <mergeCell ref="B52:E53"/>
    <mergeCell ref="F52:H53"/>
    <mergeCell ref="I52:K53"/>
    <mergeCell ref="L52:N53"/>
    <mergeCell ref="O52:Q53"/>
    <mergeCell ref="R52:T53"/>
    <mergeCell ref="U48:W49"/>
    <mergeCell ref="X48:Y49"/>
    <mergeCell ref="Z48:AA49"/>
    <mergeCell ref="AB48:AD49"/>
    <mergeCell ref="B50:E51"/>
    <mergeCell ref="F50:H51"/>
    <mergeCell ref="I50:K51"/>
    <mergeCell ref="L50:N51"/>
    <mergeCell ref="O50:Q51"/>
    <mergeCell ref="R50:T51"/>
    <mergeCell ref="U46:W47"/>
    <mergeCell ref="X46:Y47"/>
    <mergeCell ref="Z46:AA47"/>
    <mergeCell ref="AB46:AD47"/>
    <mergeCell ref="B48:E49"/>
    <mergeCell ref="F48:H49"/>
    <mergeCell ref="I48:K49"/>
    <mergeCell ref="L48:N49"/>
    <mergeCell ref="O48:Q49"/>
    <mergeCell ref="R48:T49"/>
    <mergeCell ref="U44:W45"/>
    <mergeCell ref="X44:Y45"/>
    <mergeCell ref="Z44:AA45"/>
    <mergeCell ref="AB44:AD45"/>
    <mergeCell ref="B46:E47"/>
    <mergeCell ref="F46:H47"/>
    <mergeCell ref="I46:K47"/>
    <mergeCell ref="L46:N47"/>
    <mergeCell ref="O46:Q47"/>
    <mergeCell ref="R46:T47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8"/>
  <sheetViews>
    <sheetView view="pageLayout" zoomScale="70" zoomScaleNormal="70" zoomScalePageLayoutView="70" workbookViewId="0" topLeftCell="B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3.8515625" style="0" customWidth="1"/>
    <col min="15" max="15" width="7.28125" style="0" customWidth="1"/>
    <col min="16" max="16" width="11.8515625" style="0" customWidth="1"/>
    <col min="17" max="17" width="11.57421875" style="0" customWidth="1"/>
    <col min="18" max="18" width="9.421875" style="0" customWidth="1"/>
    <col min="19" max="19" width="9.28125" style="0" customWidth="1"/>
    <col min="20" max="20" width="9.57421875" style="0" customWidth="1"/>
    <col min="21" max="21" width="5.7109375" style="0" customWidth="1"/>
    <col min="22" max="22" width="9.57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6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1.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0.7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 customHeight="1">
      <c r="A7" s="1"/>
      <c r="B7" s="1"/>
      <c r="C7" s="1"/>
      <c r="D7" s="67" t="s">
        <v>30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6"/>
      <c r="R7" s="16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6"/>
      <c r="R8" s="16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6"/>
      <c r="R9" s="16"/>
      <c r="S9" s="4"/>
      <c r="T9" s="8"/>
      <c r="U9" s="1"/>
      <c r="V9" s="3"/>
    </row>
    <row r="10" spans="1:22" ht="18.75" customHeight="1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6"/>
      <c r="R10" s="16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6"/>
      <c r="R11" s="16"/>
      <c r="S11" s="1"/>
      <c r="T11" s="1"/>
      <c r="U11" s="1"/>
      <c r="V11" s="3"/>
    </row>
    <row r="12" spans="1:30" ht="15" customHeight="1">
      <c r="A12" s="1"/>
      <c r="B12" s="74" t="s">
        <v>27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customHeight="1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28</v>
      </c>
      <c r="C28" s="24"/>
      <c r="D28" s="24"/>
      <c r="E28" s="25"/>
      <c r="F28" s="19">
        <v>35.904</v>
      </c>
      <c r="G28" s="19"/>
      <c r="H28" s="19"/>
      <c r="I28" s="19">
        <v>35.648</v>
      </c>
      <c r="J28" s="19"/>
      <c r="K28" s="19"/>
      <c r="L28" s="19">
        <v>15.885</v>
      </c>
      <c r="M28" s="19"/>
      <c r="N28" s="19"/>
      <c r="O28" s="19">
        <v>10.529</v>
      </c>
      <c r="P28" s="19"/>
      <c r="Q28" s="19"/>
      <c r="R28" s="19">
        <v>4.417</v>
      </c>
      <c r="S28" s="19"/>
      <c r="T28" s="19"/>
      <c r="U28" s="19">
        <f>F28+L28</f>
        <v>51.789</v>
      </c>
      <c r="V28" s="19"/>
      <c r="W28" s="19"/>
      <c r="X28" s="22">
        <v>223</v>
      </c>
      <c r="Y28" s="22"/>
      <c r="Z28" s="20">
        <v>2081</v>
      </c>
      <c r="AA28" s="20"/>
      <c r="AB28" s="20">
        <f>U28*X28+Z28-0.1</f>
        <v>13629.847</v>
      </c>
      <c r="AC28" s="20"/>
      <c r="AD28" s="20"/>
    </row>
    <row r="29" spans="1:30" ht="66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0"/>
      <c r="AA29" s="20"/>
      <c r="AB29" s="20"/>
      <c r="AC29" s="20"/>
      <c r="AD29" s="20"/>
    </row>
    <row r="30" spans="1:30" ht="15" customHeight="1">
      <c r="A30" s="1"/>
      <c r="B30" s="74" t="s">
        <v>29</v>
      </c>
      <c r="C30" s="74"/>
      <c r="D30" s="74"/>
      <c r="E30" s="74"/>
      <c r="F30" s="19">
        <v>9.16</v>
      </c>
      <c r="G30" s="19"/>
      <c r="H30" s="19"/>
      <c r="I30" s="19">
        <v>9.061</v>
      </c>
      <c r="J30" s="19"/>
      <c r="K30" s="19"/>
      <c r="L30" s="19">
        <v>15.884</v>
      </c>
      <c r="M30" s="19"/>
      <c r="N30" s="19"/>
      <c r="O30" s="19">
        <v>10.528</v>
      </c>
      <c r="P30" s="19"/>
      <c r="Q30" s="19"/>
      <c r="R30" s="19">
        <v>4.417</v>
      </c>
      <c r="S30" s="19"/>
      <c r="T30" s="19"/>
      <c r="U30" s="19">
        <f>F30+L30</f>
        <v>25.044</v>
      </c>
      <c r="V30" s="19"/>
      <c r="W30" s="19"/>
      <c r="X30" s="22">
        <v>223</v>
      </c>
      <c r="Y30" s="22"/>
      <c r="Z30" s="20">
        <v>2080.9</v>
      </c>
      <c r="AA30" s="20"/>
      <c r="AB30" s="20">
        <f>U30*X30+Z30-0.1</f>
        <v>7665.611999999999</v>
      </c>
      <c r="AC30" s="20"/>
      <c r="AD30" s="20"/>
    </row>
    <row r="31" spans="1:30" ht="15" customHeight="1">
      <c r="A31" s="1"/>
      <c r="B31" s="74"/>
      <c r="C31" s="74"/>
      <c r="D31" s="74"/>
      <c r="E31" s="7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0"/>
      <c r="AA31" s="20"/>
      <c r="AB31" s="20"/>
      <c r="AC31" s="20"/>
      <c r="AD31" s="20"/>
    </row>
    <row r="32" spans="1:30" ht="15" customHeight="1">
      <c r="A32" s="1"/>
      <c r="B32" s="21" t="s">
        <v>17</v>
      </c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22"/>
      <c r="Z32" s="22"/>
      <c r="AA32" s="22"/>
      <c r="AB32" s="17">
        <f>AB28+AB30</f>
        <v>21295.459</v>
      </c>
      <c r="AC32" s="17"/>
      <c r="AD32" s="17"/>
    </row>
    <row r="33" spans="1:30" ht="15" customHeight="1">
      <c r="A33" s="1"/>
      <c r="B33" s="21"/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2"/>
      <c r="AA33" s="22"/>
      <c r="AB33" s="17"/>
      <c r="AC33" s="17"/>
      <c r="AD33" s="17"/>
    </row>
    <row r="34" spans="1:30" ht="15" customHeight="1">
      <c r="A34" s="10"/>
      <c r="B34" s="21" t="s">
        <v>18</v>
      </c>
      <c r="C34" s="21"/>
      <c r="D34" s="21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2"/>
      <c r="Y34" s="22"/>
      <c r="Z34" s="22"/>
      <c r="AA34" s="22"/>
      <c r="AB34" s="17"/>
      <c r="AC34" s="17"/>
      <c r="AD34" s="17"/>
    </row>
    <row r="35" spans="1:30" ht="15" customHeight="1">
      <c r="A35" s="10"/>
      <c r="B35" s="21"/>
      <c r="C35" s="21"/>
      <c r="D35" s="21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22"/>
      <c r="Z35" s="22"/>
      <c r="AA35" s="22"/>
      <c r="AB35" s="17"/>
      <c r="AC35" s="17"/>
      <c r="AD35" s="17"/>
    </row>
    <row r="36" spans="1:30" ht="15" customHeight="1">
      <c r="A36" s="1"/>
      <c r="B36" s="23" t="s">
        <v>28</v>
      </c>
      <c r="C36" s="24"/>
      <c r="D36" s="24"/>
      <c r="E36" s="25"/>
      <c r="F36" s="19">
        <v>35.904</v>
      </c>
      <c r="G36" s="19"/>
      <c r="H36" s="19"/>
      <c r="I36" s="19">
        <v>35.648</v>
      </c>
      <c r="J36" s="19"/>
      <c r="K36" s="19"/>
      <c r="L36" s="19">
        <v>12.351</v>
      </c>
      <c r="M36" s="19"/>
      <c r="N36" s="19"/>
      <c r="O36" s="19">
        <v>10.528</v>
      </c>
      <c r="P36" s="19"/>
      <c r="Q36" s="19"/>
      <c r="R36" s="19">
        <v>0.883</v>
      </c>
      <c r="S36" s="19"/>
      <c r="T36" s="19"/>
      <c r="U36" s="19">
        <f>F36+L36</f>
        <v>48.255</v>
      </c>
      <c r="V36" s="19"/>
      <c r="W36" s="19"/>
      <c r="X36" s="22">
        <v>223</v>
      </c>
      <c r="Y36" s="22"/>
      <c r="Z36" s="20">
        <v>1832.5</v>
      </c>
      <c r="AA36" s="20"/>
      <c r="AB36" s="20">
        <f>U36*X36+Z36+0.1</f>
        <v>12593.465</v>
      </c>
      <c r="AC36" s="20"/>
      <c r="AD36" s="20"/>
    </row>
    <row r="37" spans="1:30" ht="67.5" customHeight="1">
      <c r="A37" s="1"/>
      <c r="B37" s="26"/>
      <c r="C37" s="27"/>
      <c r="D37" s="27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0"/>
      <c r="AA37" s="20"/>
      <c r="AB37" s="20"/>
      <c r="AC37" s="20"/>
      <c r="AD37" s="20"/>
    </row>
    <row r="38" spans="1:30" ht="15" customHeight="1">
      <c r="A38" s="1"/>
      <c r="B38" s="74" t="s">
        <v>29</v>
      </c>
      <c r="C38" s="74"/>
      <c r="D38" s="74"/>
      <c r="E38" s="74"/>
      <c r="F38" s="19">
        <v>9.16</v>
      </c>
      <c r="G38" s="19"/>
      <c r="H38" s="19"/>
      <c r="I38" s="19">
        <v>9.061</v>
      </c>
      <c r="J38" s="19"/>
      <c r="K38" s="19"/>
      <c r="L38" s="19">
        <v>12.35</v>
      </c>
      <c r="M38" s="19"/>
      <c r="N38" s="19"/>
      <c r="O38" s="19">
        <v>10.528</v>
      </c>
      <c r="P38" s="19"/>
      <c r="Q38" s="19"/>
      <c r="R38" s="19">
        <v>0.883</v>
      </c>
      <c r="S38" s="19"/>
      <c r="T38" s="19"/>
      <c r="U38" s="19">
        <f>F38+L38</f>
        <v>21.509999999999998</v>
      </c>
      <c r="V38" s="19"/>
      <c r="W38" s="19"/>
      <c r="X38" s="22">
        <v>223</v>
      </c>
      <c r="Y38" s="22"/>
      <c r="Z38" s="20">
        <v>1832.4</v>
      </c>
      <c r="AA38" s="20"/>
      <c r="AB38" s="20">
        <f>U38*X38+Z38</f>
        <v>6629.129999999999</v>
      </c>
      <c r="AC38" s="20"/>
      <c r="AD38" s="20"/>
    </row>
    <row r="39" spans="1:30" ht="15" customHeight="1">
      <c r="A39" s="1"/>
      <c r="B39" s="74"/>
      <c r="C39" s="74"/>
      <c r="D39" s="74"/>
      <c r="E39" s="7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2"/>
      <c r="Y39" s="22"/>
      <c r="Z39" s="20"/>
      <c r="AA39" s="20"/>
      <c r="AB39" s="20"/>
      <c r="AC39" s="20"/>
      <c r="AD39" s="20"/>
    </row>
    <row r="40" spans="1:30" ht="15" customHeight="1">
      <c r="A40" s="1"/>
      <c r="B40" s="21" t="s">
        <v>19</v>
      </c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2"/>
      <c r="Y40" s="22"/>
      <c r="Z40" s="22"/>
      <c r="AA40" s="22"/>
      <c r="AB40" s="17">
        <f>AB36+AB38</f>
        <v>19222.595</v>
      </c>
      <c r="AC40" s="17"/>
      <c r="AD40" s="17"/>
    </row>
    <row r="41" spans="1:30" ht="15" customHeight="1">
      <c r="A41" s="1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2"/>
      <c r="Y41" s="22"/>
      <c r="Z41" s="22"/>
      <c r="AA41" s="22"/>
      <c r="AB41" s="17"/>
      <c r="AC41" s="17"/>
      <c r="AD41" s="17"/>
    </row>
    <row r="42" spans="1:30" ht="15" customHeight="1">
      <c r="A42" s="1"/>
      <c r="B42" s="21" t="s">
        <v>20</v>
      </c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20"/>
      <c r="Z42" s="20"/>
      <c r="AA42" s="20"/>
      <c r="AB42" s="17"/>
      <c r="AC42" s="17"/>
      <c r="AD42" s="17"/>
    </row>
    <row r="43" spans="1:30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17"/>
      <c r="AC43" s="17"/>
      <c r="AD43" s="17"/>
    </row>
    <row r="44" spans="1:30" ht="15" customHeight="1">
      <c r="A44" s="10"/>
      <c r="B44" s="23" t="s">
        <v>28</v>
      </c>
      <c r="C44" s="24"/>
      <c r="D44" s="24"/>
      <c r="E44" s="25"/>
      <c r="F44" s="19">
        <v>35.904</v>
      </c>
      <c r="G44" s="19"/>
      <c r="H44" s="19"/>
      <c r="I44" s="19">
        <v>35.648</v>
      </c>
      <c r="J44" s="19"/>
      <c r="K44" s="19"/>
      <c r="L44" s="19">
        <v>12.351</v>
      </c>
      <c r="M44" s="19"/>
      <c r="N44" s="19"/>
      <c r="O44" s="19">
        <v>10.528</v>
      </c>
      <c r="P44" s="19"/>
      <c r="Q44" s="19"/>
      <c r="R44" s="19">
        <v>0.883</v>
      </c>
      <c r="S44" s="19"/>
      <c r="T44" s="19"/>
      <c r="U44" s="19">
        <f>F44+L44</f>
        <v>48.255</v>
      </c>
      <c r="V44" s="19"/>
      <c r="W44" s="19"/>
      <c r="X44" s="22">
        <v>223</v>
      </c>
      <c r="Y44" s="22"/>
      <c r="Z44" s="20">
        <v>1832.5</v>
      </c>
      <c r="AA44" s="20"/>
      <c r="AB44" s="20">
        <f>U44*X44+Z44+0.1</f>
        <v>12593.465</v>
      </c>
      <c r="AC44" s="20"/>
      <c r="AD44" s="20"/>
    </row>
    <row r="45" spans="1:30" ht="66.75" customHeight="1">
      <c r="A45" s="10"/>
      <c r="B45" s="26"/>
      <c r="C45" s="27"/>
      <c r="D45" s="27"/>
      <c r="E45" s="2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2"/>
      <c r="Z45" s="20"/>
      <c r="AA45" s="20"/>
      <c r="AB45" s="20"/>
      <c r="AC45" s="20"/>
      <c r="AD45" s="20"/>
    </row>
    <row r="46" spans="1:30" ht="15" customHeight="1">
      <c r="A46" s="1"/>
      <c r="B46" s="74" t="s">
        <v>29</v>
      </c>
      <c r="C46" s="74"/>
      <c r="D46" s="74"/>
      <c r="E46" s="74"/>
      <c r="F46" s="19">
        <v>9.16</v>
      </c>
      <c r="G46" s="19"/>
      <c r="H46" s="19"/>
      <c r="I46" s="19">
        <v>9.061</v>
      </c>
      <c r="J46" s="19"/>
      <c r="K46" s="19"/>
      <c r="L46" s="19">
        <v>12.35</v>
      </c>
      <c r="M46" s="19"/>
      <c r="N46" s="19"/>
      <c r="O46" s="19">
        <v>10.528</v>
      </c>
      <c r="P46" s="19"/>
      <c r="Q46" s="19"/>
      <c r="R46" s="19">
        <v>0.883</v>
      </c>
      <c r="S46" s="19"/>
      <c r="T46" s="19"/>
      <c r="U46" s="19">
        <f>F46+L46</f>
        <v>21.509999999999998</v>
      </c>
      <c r="V46" s="19"/>
      <c r="W46" s="19"/>
      <c r="X46" s="22">
        <v>223</v>
      </c>
      <c r="Y46" s="22"/>
      <c r="Z46" s="20">
        <v>1832.4</v>
      </c>
      <c r="AA46" s="20"/>
      <c r="AB46" s="20">
        <f>U46*X46+Z46</f>
        <v>6629.129999999999</v>
      </c>
      <c r="AC46" s="20"/>
      <c r="AD46" s="20"/>
    </row>
    <row r="47" spans="1:30" ht="15" customHeight="1">
      <c r="A47" s="1"/>
      <c r="B47" s="74"/>
      <c r="C47" s="74"/>
      <c r="D47" s="74"/>
      <c r="E47" s="74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2"/>
      <c r="Y47" s="22"/>
      <c r="Z47" s="20"/>
      <c r="AA47" s="20"/>
      <c r="AB47" s="20"/>
      <c r="AC47" s="20"/>
      <c r="AD47" s="20"/>
    </row>
    <row r="48" spans="1:30" ht="15" customHeight="1">
      <c r="A48" s="1"/>
      <c r="B48" s="21" t="s">
        <v>22</v>
      </c>
      <c r="C48" s="21"/>
      <c r="D48" s="21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2"/>
      <c r="Y48" s="22"/>
      <c r="Z48" s="22"/>
      <c r="AA48" s="22"/>
      <c r="AB48" s="17">
        <f>AB44+AB46</f>
        <v>19222.595</v>
      </c>
      <c r="AC48" s="17"/>
      <c r="AD48" s="17"/>
    </row>
    <row r="49" spans="1:30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2"/>
      <c r="Y49" s="22"/>
      <c r="Z49" s="22"/>
      <c r="AA49" s="22"/>
      <c r="AB49" s="17"/>
      <c r="AC49" s="17"/>
      <c r="AD49" s="17"/>
    </row>
    <row r="50" spans="1:30" ht="15" customHeight="1">
      <c r="A50" s="1"/>
      <c r="B50" s="22"/>
      <c r="C50" s="22"/>
      <c r="D50" s="22"/>
      <c r="E50" s="2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2"/>
      <c r="Y50" s="22"/>
      <c r="Z50" s="22"/>
      <c r="AA50" s="22"/>
      <c r="AB50" s="20"/>
      <c r="AC50" s="20"/>
      <c r="AD50" s="20"/>
    </row>
    <row r="51" spans="1:30" ht="15">
      <c r="A51" s="1"/>
      <c r="B51" s="22"/>
      <c r="C51" s="22"/>
      <c r="D51" s="22"/>
      <c r="E51" s="2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22"/>
      <c r="Z51" s="22"/>
      <c r="AA51" s="22"/>
      <c r="AB51" s="20"/>
      <c r="AC51" s="20"/>
      <c r="AD51" s="20"/>
    </row>
    <row r="52" spans="1:30" ht="15">
      <c r="A52" s="10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2"/>
      <c r="Y52" s="22"/>
      <c r="Z52" s="22"/>
      <c r="AA52" s="22"/>
      <c r="AB52" s="17"/>
      <c r="AC52" s="17"/>
      <c r="AD52" s="17"/>
    </row>
    <row r="53" spans="1:30" ht="15">
      <c r="A53" s="10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2"/>
      <c r="AA53" s="22"/>
      <c r="AB53" s="17"/>
      <c r="AC53" s="17"/>
      <c r="AD53" s="17"/>
    </row>
    <row r="54" spans="1:21" ht="15">
      <c r="A54" s="1"/>
      <c r="B54" s="1"/>
      <c r="C54" s="4"/>
      <c r="D54" s="4"/>
      <c r="E54" s="4"/>
      <c r="F54" s="4"/>
      <c r="G54" s="4"/>
      <c r="H54" s="4"/>
      <c r="I54" s="4"/>
      <c r="J54" s="1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4"/>
      <c r="D55" s="4"/>
      <c r="E55" s="4"/>
      <c r="F55" s="4"/>
      <c r="G55" s="4"/>
      <c r="H55" s="4"/>
      <c r="I55" s="4"/>
      <c r="J55" s="7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4"/>
      <c r="D56" s="4"/>
      <c r="E56" s="4"/>
      <c r="F56" s="4"/>
      <c r="G56" s="4"/>
      <c r="H56" s="4"/>
      <c r="I56" s="4"/>
      <c r="J56" s="7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4"/>
      <c r="D57" s="4"/>
      <c r="E57" s="4"/>
      <c r="F57" s="4"/>
      <c r="G57" s="4"/>
      <c r="H57" s="4"/>
      <c r="I57" s="4"/>
      <c r="J57" s="7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sheetProtection/>
  <mergeCells count="167">
    <mergeCell ref="U52:W53"/>
    <mergeCell ref="X52:Y53"/>
    <mergeCell ref="Z52:AA53"/>
    <mergeCell ref="AB52:AD53"/>
    <mergeCell ref="U50:W51"/>
    <mergeCell ref="X50:Y51"/>
    <mergeCell ref="Z50:AA51"/>
    <mergeCell ref="AB50:AD51"/>
    <mergeCell ref="B52:E53"/>
    <mergeCell ref="F52:H53"/>
    <mergeCell ref="I52:K53"/>
    <mergeCell ref="L52:N53"/>
    <mergeCell ref="O52:Q53"/>
    <mergeCell ref="R52:T53"/>
    <mergeCell ref="U48:W49"/>
    <mergeCell ref="X48:Y49"/>
    <mergeCell ref="Z48:AA49"/>
    <mergeCell ref="AB48:AD49"/>
    <mergeCell ref="B50:E51"/>
    <mergeCell ref="F50:H51"/>
    <mergeCell ref="I50:K51"/>
    <mergeCell ref="L50:N51"/>
    <mergeCell ref="O50:Q51"/>
    <mergeCell ref="R50:T51"/>
    <mergeCell ref="U46:W47"/>
    <mergeCell ref="X46:Y47"/>
    <mergeCell ref="Z46:AA47"/>
    <mergeCell ref="AB46:AD47"/>
    <mergeCell ref="B48:E49"/>
    <mergeCell ref="F48:H49"/>
    <mergeCell ref="I48:K49"/>
    <mergeCell ref="L48:N49"/>
    <mergeCell ref="O48:Q49"/>
    <mergeCell ref="R48:T49"/>
    <mergeCell ref="U44:W45"/>
    <mergeCell ref="X44:Y45"/>
    <mergeCell ref="Z44:AA45"/>
    <mergeCell ref="AB44:AD45"/>
    <mergeCell ref="B46:E47"/>
    <mergeCell ref="F46:H47"/>
    <mergeCell ref="I46:K47"/>
    <mergeCell ref="L46:N47"/>
    <mergeCell ref="O46:Q47"/>
    <mergeCell ref="R46:T47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8"/>
  <sheetViews>
    <sheetView view="pageLayout" zoomScale="70" zoomScaleNormal="70" zoomScalePageLayoutView="70" workbookViewId="0" topLeftCell="B1">
      <selection activeCell="D7" sqref="D7:Y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3.8515625" style="0" customWidth="1"/>
    <col min="15" max="15" width="7.28125" style="0" customWidth="1"/>
    <col min="16" max="16" width="11.8515625" style="0" customWidth="1"/>
    <col min="17" max="17" width="11.57421875" style="0" customWidth="1"/>
    <col min="18" max="18" width="9.421875" style="0" customWidth="1"/>
    <col min="19" max="19" width="9.28125" style="0" customWidth="1"/>
    <col min="20" max="20" width="9.57421875" style="0" customWidth="1"/>
    <col min="21" max="21" width="5.7109375" style="0" customWidth="1"/>
    <col min="22" max="22" width="9.57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58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39.75" customHeight="1" hidden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41.25" customHeight="1" hidden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5" ht="18.75" customHeight="1">
      <c r="A7" s="1"/>
      <c r="B7" s="1"/>
      <c r="C7" s="1"/>
      <c r="D7" s="67" t="s">
        <v>31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18.75" customHeight="1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30" ht="15" customHeight="1">
      <c r="A12" s="1"/>
      <c r="B12" s="74" t="s">
        <v>27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28</v>
      </c>
      <c r="C28" s="24"/>
      <c r="D28" s="24"/>
      <c r="E28" s="25"/>
      <c r="F28" s="19">
        <v>39.209</v>
      </c>
      <c r="G28" s="19"/>
      <c r="H28" s="19"/>
      <c r="I28" s="19">
        <v>38.791</v>
      </c>
      <c r="J28" s="19"/>
      <c r="K28" s="19"/>
      <c r="L28" s="19">
        <v>20.791</v>
      </c>
      <c r="M28" s="19"/>
      <c r="N28" s="19"/>
      <c r="O28" s="19">
        <v>16.302</v>
      </c>
      <c r="P28" s="19"/>
      <c r="Q28" s="19"/>
      <c r="R28" s="19">
        <v>4.295</v>
      </c>
      <c r="S28" s="19"/>
      <c r="T28" s="19"/>
      <c r="U28" s="19">
        <f>F28+L28</f>
        <v>60</v>
      </c>
      <c r="V28" s="19"/>
      <c r="W28" s="19"/>
      <c r="X28" s="22">
        <v>58</v>
      </c>
      <c r="Y28" s="22"/>
      <c r="Z28" s="22">
        <v>97.5</v>
      </c>
      <c r="AA28" s="22"/>
      <c r="AB28" s="20">
        <f>U28*X28+Z28</f>
        <v>3577.5</v>
      </c>
      <c r="AC28" s="20"/>
      <c r="AD28" s="20"/>
    </row>
    <row r="29" spans="1:30" ht="66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74" t="s">
        <v>29</v>
      </c>
      <c r="C30" s="74"/>
      <c r="D30" s="74"/>
      <c r="E30" s="74"/>
      <c r="F30" s="19">
        <v>9.383</v>
      </c>
      <c r="G30" s="19"/>
      <c r="H30" s="19"/>
      <c r="I30" s="19">
        <v>9.189</v>
      </c>
      <c r="J30" s="19"/>
      <c r="K30" s="19"/>
      <c r="L30" s="19">
        <v>20.824</v>
      </c>
      <c r="M30" s="19"/>
      <c r="N30" s="19"/>
      <c r="O30" s="19">
        <v>16.328</v>
      </c>
      <c r="P30" s="19"/>
      <c r="Q30" s="19"/>
      <c r="R30" s="19">
        <v>4.301</v>
      </c>
      <c r="S30" s="19"/>
      <c r="T30" s="19"/>
      <c r="U30" s="19">
        <f>F30+L30</f>
        <v>30.207</v>
      </c>
      <c r="V30" s="19"/>
      <c r="W30" s="19"/>
      <c r="X30" s="22">
        <v>47</v>
      </c>
      <c r="Y30" s="22"/>
      <c r="Z30" s="20">
        <v>79.2</v>
      </c>
      <c r="AA30" s="20"/>
      <c r="AB30" s="20">
        <f>U30*X30+Z30</f>
        <v>1498.929</v>
      </c>
      <c r="AC30" s="20"/>
      <c r="AD30" s="20"/>
    </row>
    <row r="31" spans="1:30" ht="15" customHeight="1">
      <c r="A31" s="1"/>
      <c r="B31" s="74"/>
      <c r="C31" s="74"/>
      <c r="D31" s="74"/>
      <c r="E31" s="7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0"/>
      <c r="AA31" s="20"/>
      <c r="AB31" s="20"/>
      <c r="AC31" s="20"/>
      <c r="AD31" s="20"/>
    </row>
    <row r="32" spans="1:30" ht="15" customHeight="1">
      <c r="A32" s="1"/>
      <c r="B32" s="21" t="s">
        <v>17</v>
      </c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22"/>
      <c r="Z32" s="22"/>
      <c r="AA32" s="22"/>
      <c r="AB32" s="17">
        <f>AB28+AB30</f>
        <v>5076.429</v>
      </c>
      <c r="AC32" s="17"/>
      <c r="AD32" s="17"/>
    </row>
    <row r="33" spans="1:30" ht="15" customHeight="1">
      <c r="A33" s="1"/>
      <c r="B33" s="21"/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2"/>
      <c r="AA33" s="22"/>
      <c r="AB33" s="17"/>
      <c r="AC33" s="17"/>
      <c r="AD33" s="17"/>
    </row>
    <row r="34" spans="1:30" ht="15" customHeight="1">
      <c r="A34" s="10"/>
      <c r="B34" s="21" t="s">
        <v>18</v>
      </c>
      <c r="C34" s="21"/>
      <c r="D34" s="21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2"/>
      <c r="Y34" s="22"/>
      <c r="Z34" s="22"/>
      <c r="AA34" s="22"/>
      <c r="AB34" s="17"/>
      <c r="AC34" s="17"/>
      <c r="AD34" s="17"/>
    </row>
    <row r="35" spans="1:30" ht="15" customHeight="1">
      <c r="A35" s="10"/>
      <c r="B35" s="21"/>
      <c r="C35" s="21"/>
      <c r="D35" s="21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22"/>
      <c r="Z35" s="22"/>
      <c r="AA35" s="22"/>
      <c r="AB35" s="17"/>
      <c r="AC35" s="17"/>
      <c r="AD35" s="17"/>
    </row>
    <row r="36" spans="1:30" ht="15" customHeight="1">
      <c r="A36" s="1"/>
      <c r="B36" s="23" t="s">
        <v>28</v>
      </c>
      <c r="C36" s="24"/>
      <c r="D36" s="24"/>
      <c r="E36" s="25"/>
      <c r="F36" s="19">
        <v>39.209</v>
      </c>
      <c r="G36" s="19"/>
      <c r="H36" s="19"/>
      <c r="I36" s="19">
        <v>38.791</v>
      </c>
      <c r="J36" s="19"/>
      <c r="K36" s="19"/>
      <c r="L36" s="19">
        <v>16.638</v>
      </c>
      <c r="M36" s="19"/>
      <c r="N36" s="19"/>
      <c r="O36" s="19">
        <v>15.585</v>
      </c>
      <c r="P36" s="19"/>
      <c r="Q36" s="19"/>
      <c r="R36" s="19">
        <v>0.859</v>
      </c>
      <c r="S36" s="19"/>
      <c r="T36" s="19"/>
      <c r="U36" s="19">
        <f>F36+L36</f>
        <v>55.84700000000001</v>
      </c>
      <c r="V36" s="19"/>
      <c r="W36" s="19"/>
      <c r="X36" s="22">
        <v>58</v>
      </c>
      <c r="Y36" s="22"/>
      <c r="Z36" s="22">
        <v>25.4</v>
      </c>
      <c r="AA36" s="22"/>
      <c r="AB36" s="20">
        <f>U36*X36+Z36+0.1</f>
        <v>3264.6260000000007</v>
      </c>
      <c r="AC36" s="20"/>
      <c r="AD36" s="20"/>
    </row>
    <row r="37" spans="1:30" ht="67.5" customHeight="1">
      <c r="A37" s="1"/>
      <c r="B37" s="26"/>
      <c r="C37" s="27"/>
      <c r="D37" s="27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2"/>
      <c r="AA37" s="22"/>
      <c r="AB37" s="20"/>
      <c r="AC37" s="20"/>
      <c r="AD37" s="20"/>
    </row>
    <row r="38" spans="1:30" ht="15" customHeight="1">
      <c r="A38" s="1"/>
      <c r="B38" s="74" t="s">
        <v>29</v>
      </c>
      <c r="C38" s="74"/>
      <c r="D38" s="74"/>
      <c r="E38" s="74"/>
      <c r="F38" s="19">
        <v>8.434</v>
      </c>
      <c r="G38" s="19"/>
      <c r="H38" s="19"/>
      <c r="I38" s="19">
        <v>8.24</v>
      </c>
      <c r="J38" s="19"/>
      <c r="K38" s="19"/>
      <c r="L38" s="19">
        <v>16.663</v>
      </c>
      <c r="M38" s="19"/>
      <c r="N38" s="19"/>
      <c r="O38" s="19">
        <v>15.608</v>
      </c>
      <c r="P38" s="19"/>
      <c r="Q38" s="19"/>
      <c r="R38" s="19">
        <v>0.861</v>
      </c>
      <c r="S38" s="19"/>
      <c r="T38" s="19"/>
      <c r="U38" s="19">
        <f>F38+L38</f>
        <v>25.097</v>
      </c>
      <c r="V38" s="19"/>
      <c r="W38" s="19"/>
      <c r="X38" s="22">
        <v>47</v>
      </c>
      <c r="Y38" s="22"/>
      <c r="Z38" s="20">
        <v>20.7</v>
      </c>
      <c r="AA38" s="20"/>
      <c r="AB38" s="20">
        <f>U38*X38+Z38</f>
        <v>1200.259</v>
      </c>
      <c r="AC38" s="20"/>
      <c r="AD38" s="20"/>
    </row>
    <row r="39" spans="1:30" ht="15" customHeight="1">
      <c r="A39" s="1"/>
      <c r="B39" s="74"/>
      <c r="C39" s="74"/>
      <c r="D39" s="74"/>
      <c r="E39" s="7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2"/>
      <c r="Y39" s="22"/>
      <c r="Z39" s="20"/>
      <c r="AA39" s="20"/>
      <c r="AB39" s="20"/>
      <c r="AC39" s="20"/>
      <c r="AD39" s="20"/>
    </row>
    <row r="40" spans="1:30" ht="15" customHeight="1">
      <c r="A40" s="1"/>
      <c r="B40" s="21" t="s">
        <v>19</v>
      </c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2"/>
      <c r="Y40" s="22"/>
      <c r="Z40" s="22"/>
      <c r="AA40" s="22"/>
      <c r="AB40" s="17">
        <f>AB36+AB38-0.1</f>
        <v>4464.785</v>
      </c>
      <c r="AC40" s="17"/>
      <c r="AD40" s="17"/>
    </row>
    <row r="41" spans="1:30" ht="15" customHeight="1">
      <c r="A41" s="1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2"/>
      <c r="Y41" s="22"/>
      <c r="Z41" s="22"/>
      <c r="AA41" s="22"/>
      <c r="AB41" s="17"/>
      <c r="AC41" s="17"/>
      <c r="AD41" s="17"/>
    </row>
    <row r="42" spans="1:30" ht="15" customHeight="1">
      <c r="A42" s="1"/>
      <c r="B42" s="21" t="s">
        <v>20</v>
      </c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20"/>
      <c r="Z42" s="20"/>
      <c r="AA42" s="20"/>
      <c r="AB42" s="17"/>
      <c r="AC42" s="17"/>
      <c r="AD42" s="17"/>
    </row>
    <row r="43" spans="1:30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17"/>
      <c r="AC43" s="17"/>
      <c r="AD43" s="17"/>
    </row>
    <row r="44" spans="1:30" ht="15" customHeight="1">
      <c r="A44" s="10"/>
      <c r="B44" s="23" t="s">
        <v>28</v>
      </c>
      <c r="C44" s="24"/>
      <c r="D44" s="24"/>
      <c r="E44" s="25"/>
      <c r="F44" s="19">
        <v>39.209</v>
      </c>
      <c r="G44" s="19"/>
      <c r="H44" s="19"/>
      <c r="I44" s="19">
        <v>38.791</v>
      </c>
      <c r="J44" s="19"/>
      <c r="K44" s="19"/>
      <c r="L44" s="19">
        <v>16.638</v>
      </c>
      <c r="M44" s="19"/>
      <c r="N44" s="19"/>
      <c r="O44" s="19">
        <v>15.585</v>
      </c>
      <c r="P44" s="19"/>
      <c r="Q44" s="19"/>
      <c r="R44" s="19">
        <v>0.859</v>
      </c>
      <c r="S44" s="19"/>
      <c r="T44" s="19"/>
      <c r="U44" s="19">
        <f>F44+L44</f>
        <v>55.84700000000001</v>
      </c>
      <c r="V44" s="19"/>
      <c r="W44" s="19"/>
      <c r="X44" s="22">
        <v>58</v>
      </c>
      <c r="Y44" s="22"/>
      <c r="Z44" s="22">
        <v>25.4</v>
      </c>
      <c r="AA44" s="22"/>
      <c r="AB44" s="20">
        <f>U44*X44+Z44+0.1</f>
        <v>3264.6260000000007</v>
      </c>
      <c r="AC44" s="20"/>
      <c r="AD44" s="20"/>
    </row>
    <row r="45" spans="1:30" ht="66.75" customHeight="1">
      <c r="A45" s="10"/>
      <c r="B45" s="26"/>
      <c r="C45" s="27"/>
      <c r="D45" s="27"/>
      <c r="E45" s="2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2"/>
      <c r="Z45" s="22"/>
      <c r="AA45" s="22"/>
      <c r="AB45" s="20"/>
      <c r="AC45" s="20"/>
      <c r="AD45" s="20"/>
    </row>
    <row r="46" spans="1:30" ht="15" customHeight="1">
      <c r="A46" s="1"/>
      <c r="B46" s="74" t="s">
        <v>29</v>
      </c>
      <c r="C46" s="74"/>
      <c r="D46" s="74"/>
      <c r="E46" s="74"/>
      <c r="F46" s="19">
        <v>8.434</v>
      </c>
      <c r="G46" s="19"/>
      <c r="H46" s="19"/>
      <c r="I46" s="19">
        <v>8.24</v>
      </c>
      <c r="J46" s="19"/>
      <c r="K46" s="19"/>
      <c r="L46" s="19">
        <v>16.663</v>
      </c>
      <c r="M46" s="19"/>
      <c r="N46" s="19"/>
      <c r="O46" s="19">
        <v>15.608</v>
      </c>
      <c r="P46" s="19"/>
      <c r="Q46" s="19"/>
      <c r="R46" s="19">
        <v>0.861</v>
      </c>
      <c r="S46" s="19"/>
      <c r="T46" s="19"/>
      <c r="U46" s="19">
        <f>F46+L46</f>
        <v>25.097</v>
      </c>
      <c r="V46" s="19"/>
      <c r="W46" s="19"/>
      <c r="X46" s="22">
        <v>47</v>
      </c>
      <c r="Y46" s="22"/>
      <c r="Z46" s="20">
        <v>20.7</v>
      </c>
      <c r="AA46" s="20"/>
      <c r="AB46" s="20">
        <f>U46*X46+Z46</f>
        <v>1200.259</v>
      </c>
      <c r="AC46" s="20"/>
      <c r="AD46" s="20"/>
    </row>
    <row r="47" spans="1:30" ht="15" customHeight="1">
      <c r="A47" s="1"/>
      <c r="B47" s="74"/>
      <c r="C47" s="74"/>
      <c r="D47" s="74"/>
      <c r="E47" s="74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2"/>
      <c r="Y47" s="22"/>
      <c r="Z47" s="20"/>
      <c r="AA47" s="20"/>
      <c r="AB47" s="20"/>
      <c r="AC47" s="20"/>
      <c r="AD47" s="20"/>
    </row>
    <row r="48" spans="1:30" ht="15" customHeight="1">
      <c r="A48" s="1"/>
      <c r="B48" s="21" t="s">
        <v>22</v>
      </c>
      <c r="C48" s="21"/>
      <c r="D48" s="21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2"/>
      <c r="Y48" s="22"/>
      <c r="Z48" s="22"/>
      <c r="AA48" s="22"/>
      <c r="AB48" s="17">
        <f>AB44+AB46-0.1</f>
        <v>4464.785</v>
      </c>
      <c r="AC48" s="17"/>
      <c r="AD48" s="17"/>
    </row>
    <row r="49" spans="1:30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2"/>
      <c r="Y49" s="22"/>
      <c r="Z49" s="22"/>
      <c r="AA49" s="22"/>
      <c r="AB49" s="17"/>
      <c r="AC49" s="17"/>
      <c r="AD49" s="17"/>
    </row>
    <row r="50" spans="1:30" ht="15" customHeight="1">
      <c r="A50" s="1"/>
      <c r="B50" s="22"/>
      <c r="C50" s="22"/>
      <c r="D50" s="22"/>
      <c r="E50" s="2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2"/>
      <c r="Y50" s="22"/>
      <c r="Z50" s="22"/>
      <c r="AA50" s="22"/>
      <c r="AB50" s="20"/>
      <c r="AC50" s="20"/>
      <c r="AD50" s="20"/>
    </row>
    <row r="51" spans="1:30" ht="15">
      <c r="A51" s="1"/>
      <c r="B51" s="22"/>
      <c r="C51" s="22"/>
      <c r="D51" s="22"/>
      <c r="E51" s="2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22"/>
      <c r="Z51" s="22"/>
      <c r="AA51" s="22"/>
      <c r="AB51" s="20"/>
      <c r="AC51" s="20"/>
      <c r="AD51" s="20"/>
    </row>
    <row r="52" spans="1:30" ht="15">
      <c r="A52" s="10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2"/>
      <c r="Y52" s="22"/>
      <c r="Z52" s="22"/>
      <c r="AA52" s="22"/>
      <c r="AB52" s="17"/>
      <c r="AC52" s="17"/>
      <c r="AD52" s="17"/>
    </row>
    <row r="53" spans="1:30" ht="15">
      <c r="A53" s="10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2"/>
      <c r="AA53" s="22"/>
      <c r="AB53" s="17"/>
      <c r="AC53" s="17"/>
      <c r="AD53" s="17"/>
    </row>
    <row r="54" spans="1:21" ht="15">
      <c r="A54" s="1"/>
      <c r="B54" s="1"/>
      <c r="C54" s="4"/>
      <c r="D54" s="4"/>
      <c r="E54" s="4"/>
      <c r="F54" s="4"/>
      <c r="G54" s="4"/>
      <c r="H54" s="4"/>
      <c r="I54" s="4"/>
      <c r="J54" s="1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4"/>
      <c r="D55" s="4"/>
      <c r="E55" s="4"/>
      <c r="F55" s="4"/>
      <c r="G55" s="4"/>
      <c r="H55" s="4"/>
      <c r="I55" s="4"/>
      <c r="J55" s="7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4"/>
      <c r="D56" s="4"/>
      <c r="E56" s="4"/>
      <c r="F56" s="4"/>
      <c r="G56" s="4"/>
      <c r="H56" s="4"/>
      <c r="I56" s="4"/>
      <c r="J56" s="7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4"/>
      <c r="D57" s="4"/>
      <c r="E57" s="4"/>
      <c r="F57" s="4"/>
      <c r="G57" s="4"/>
      <c r="H57" s="4"/>
      <c r="I57" s="4"/>
      <c r="J57" s="7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sheetProtection/>
  <mergeCells count="167">
    <mergeCell ref="U52:W53"/>
    <mergeCell ref="X52:Y53"/>
    <mergeCell ref="Z52:AA53"/>
    <mergeCell ref="AB52:AD53"/>
    <mergeCell ref="U50:W51"/>
    <mergeCell ref="X50:Y51"/>
    <mergeCell ref="Z50:AA51"/>
    <mergeCell ref="AB50:AD51"/>
    <mergeCell ref="B52:E53"/>
    <mergeCell ref="F52:H53"/>
    <mergeCell ref="I52:K53"/>
    <mergeCell ref="L52:N53"/>
    <mergeCell ref="O52:Q53"/>
    <mergeCell ref="R52:T53"/>
    <mergeCell ref="U48:W49"/>
    <mergeCell ref="X48:Y49"/>
    <mergeCell ref="Z48:AA49"/>
    <mergeCell ref="AB48:AD49"/>
    <mergeCell ref="B50:E51"/>
    <mergeCell ref="F50:H51"/>
    <mergeCell ref="I50:K51"/>
    <mergeCell ref="L50:N51"/>
    <mergeCell ref="O50:Q51"/>
    <mergeCell ref="R50:T51"/>
    <mergeCell ref="U46:W47"/>
    <mergeCell ref="X46:Y47"/>
    <mergeCell ref="Z46:AA47"/>
    <mergeCell ref="AB46:AD47"/>
    <mergeCell ref="B48:E49"/>
    <mergeCell ref="F48:H49"/>
    <mergeCell ref="I48:K49"/>
    <mergeCell ref="L48:N49"/>
    <mergeCell ref="O48:Q49"/>
    <mergeCell ref="R48:T49"/>
    <mergeCell ref="U44:W45"/>
    <mergeCell ref="X44:Y45"/>
    <mergeCell ref="Z44:AA45"/>
    <mergeCell ref="AB44:AD45"/>
    <mergeCell ref="B46:E47"/>
    <mergeCell ref="F46:H47"/>
    <mergeCell ref="I46:K47"/>
    <mergeCell ref="L46:N47"/>
    <mergeCell ref="O46:Q47"/>
    <mergeCell ref="R46:T47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Y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2"/>
  <sheetViews>
    <sheetView view="pageLayout" zoomScale="70" zoomScaleNormal="70" zoomScalePageLayoutView="70" workbookViewId="0" topLeftCell="B1">
      <selection activeCell="D7" sqref="D7:Y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3.8515625" style="0" customWidth="1"/>
    <col min="15" max="15" width="7.28125" style="0" customWidth="1"/>
    <col min="16" max="16" width="11.8515625" style="0" customWidth="1"/>
    <col min="17" max="17" width="11.57421875" style="0" customWidth="1"/>
    <col min="18" max="18" width="9.421875" style="0" customWidth="1"/>
    <col min="19" max="19" width="9.28125" style="0" customWidth="1"/>
    <col min="20" max="20" width="9.57421875" style="0" customWidth="1"/>
    <col min="21" max="21" width="5.7109375" style="0" customWidth="1"/>
    <col min="22" max="22" width="9.57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5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39.75" customHeight="1" hidden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0.7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5" ht="18.75" customHeight="1">
      <c r="A7" s="1"/>
      <c r="B7" s="1"/>
      <c r="C7" s="1"/>
      <c r="D7" s="67" t="s">
        <v>21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18.75" customHeight="1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30" ht="15" customHeight="1">
      <c r="A12" s="1"/>
      <c r="B12" s="74" t="s">
        <v>15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customHeight="1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11</v>
      </c>
      <c r="C28" s="24"/>
      <c r="D28" s="24"/>
      <c r="E28" s="25"/>
      <c r="F28" s="19">
        <v>5.825</v>
      </c>
      <c r="G28" s="19"/>
      <c r="H28" s="19"/>
      <c r="I28" s="19">
        <v>5.671</v>
      </c>
      <c r="J28" s="19"/>
      <c r="K28" s="19"/>
      <c r="L28" s="19">
        <v>7.711</v>
      </c>
      <c r="M28" s="19"/>
      <c r="N28" s="19"/>
      <c r="O28" s="19">
        <v>5.903</v>
      </c>
      <c r="P28" s="19"/>
      <c r="Q28" s="19"/>
      <c r="R28" s="19">
        <v>1.653</v>
      </c>
      <c r="S28" s="19"/>
      <c r="T28" s="19"/>
      <c r="U28" s="19">
        <f>F28+L28</f>
        <v>13.536000000000001</v>
      </c>
      <c r="V28" s="19"/>
      <c r="W28" s="19"/>
      <c r="X28" s="22">
        <v>260</v>
      </c>
      <c r="Y28" s="22"/>
      <c r="Z28" s="22">
        <v>426.7</v>
      </c>
      <c r="AA28" s="22"/>
      <c r="AB28" s="20">
        <f>U28*X28+Z28</f>
        <v>3946.0600000000004</v>
      </c>
      <c r="AC28" s="20"/>
      <c r="AD28" s="20"/>
    </row>
    <row r="29" spans="1:30" ht="84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21" t="s">
        <v>17</v>
      </c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2"/>
      <c r="Y30" s="22"/>
      <c r="Z30" s="22"/>
      <c r="AA30" s="22"/>
      <c r="AB30" s="17">
        <f>AB28</f>
        <v>3946.0600000000004</v>
      </c>
      <c r="AC30" s="17"/>
      <c r="AD30" s="17"/>
    </row>
    <row r="31" spans="1:30" ht="15" customHeight="1">
      <c r="A31" s="1"/>
      <c r="B31" s="21"/>
      <c r="C31" s="21"/>
      <c r="D31" s="21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2"/>
      <c r="AA31" s="22"/>
      <c r="AB31" s="17"/>
      <c r="AC31" s="17"/>
      <c r="AD31" s="17"/>
    </row>
    <row r="32" spans="1:30" ht="15" customHeight="1">
      <c r="A32" s="10"/>
      <c r="B32" s="21" t="s">
        <v>18</v>
      </c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22"/>
      <c r="Z32" s="22"/>
      <c r="AA32" s="22"/>
      <c r="AB32" s="17"/>
      <c r="AC32" s="17"/>
      <c r="AD32" s="17"/>
    </row>
    <row r="33" spans="1:30" ht="15" customHeight="1">
      <c r="A33" s="10"/>
      <c r="B33" s="21"/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2"/>
      <c r="AA33" s="22"/>
      <c r="AB33" s="17"/>
      <c r="AC33" s="17"/>
      <c r="AD33" s="17"/>
    </row>
    <row r="34" spans="1:30" ht="15" customHeight="1">
      <c r="A34" s="1"/>
      <c r="B34" s="23" t="s">
        <v>11</v>
      </c>
      <c r="C34" s="24"/>
      <c r="D34" s="24"/>
      <c r="E34" s="25"/>
      <c r="F34" s="19">
        <v>5.825</v>
      </c>
      <c r="G34" s="19"/>
      <c r="H34" s="19"/>
      <c r="I34" s="19">
        <v>5.671</v>
      </c>
      <c r="J34" s="19"/>
      <c r="K34" s="19"/>
      <c r="L34" s="19">
        <v>6.329</v>
      </c>
      <c r="M34" s="19"/>
      <c r="N34" s="19"/>
      <c r="O34" s="19">
        <v>5.845</v>
      </c>
      <c r="P34" s="19"/>
      <c r="Q34" s="19"/>
      <c r="R34" s="19">
        <v>0.331</v>
      </c>
      <c r="S34" s="19"/>
      <c r="T34" s="19"/>
      <c r="U34" s="19">
        <f>F34+L34</f>
        <v>12.154</v>
      </c>
      <c r="V34" s="19"/>
      <c r="W34" s="19"/>
      <c r="X34" s="22">
        <v>260</v>
      </c>
      <c r="Y34" s="22"/>
      <c r="Z34" s="22">
        <v>131</v>
      </c>
      <c r="AA34" s="22"/>
      <c r="AB34" s="20">
        <f>U34*X34+Z34+0.2</f>
        <v>3291.24</v>
      </c>
      <c r="AC34" s="20"/>
      <c r="AD34" s="20"/>
    </row>
    <row r="35" spans="1:30" ht="81.75" customHeight="1">
      <c r="A35" s="1"/>
      <c r="B35" s="26"/>
      <c r="C35" s="27"/>
      <c r="D35" s="27"/>
      <c r="E35" s="2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22"/>
      <c r="Z35" s="22"/>
      <c r="AA35" s="22"/>
      <c r="AB35" s="20"/>
      <c r="AC35" s="20"/>
      <c r="AD35" s="20"/>
    </row>
    <row r="36" spans="1:30" ht="15" customHeight="1">
      <c r="A36" s="1"/>
      <c r="B36" s="21" t="s">
        <v>19</v>
      </c>
      <c r="C36" s="21"/>
      <c r="D36" s="21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2"/>
      <c r="Y36" s="22"/>
      <c r="Z36" s="22"/>
      <c r="AA36" s="22"/>
      <c r="AB36" s="17">
        <f>AB34</f>
        <v>3291.24</v>
      </c>
      <c r="AC36" s="17"/>
      <c r="AD36" s="17"/>
    </row>
    <row r="37" spans="1:30" ht="15" customHeight="1">
      <c r="A37" s="1"/>
      <c r="B37" s="21"/>
      <c r="C37" s="21"/>
      <c r="D37" s="21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2"/>
      <c r="AA37" s="22"/>
      <c r="AB37" s="17"/>
      <c r="AC37" s="17"/>
      <c r="AD37" s="17"/>
    </row>
    <row r="38" spans="1:30" ht="15" customHeight="1">
      <c r="A38" s="1"/>
      <c r="B38" s="21" t="s">
        <v>20</v>
      </c>
      <c r="C38" s="21"/>
      <c r="D38" s="21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17"/>
      <c r="AC38" s="17"/>
      <c r="AD38" s="17"/>
    </row>
    <row r="39" spans="1:30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/>
      <c r="Y39" s="20"/>
      <c r="Z39" s="20"/>
      <c r="AA39" s="20"/>
      <c r="AB39" s="17"/>
      <c r="AC39" s="17"/>
      <c r="AD39" s="17"/>
    </row>
    <row r="40" spans="1:30" ht="15" customHeight="1">
      <c r="A40" s="10"/>
      <c r="B40" s="23" t="s">
        <v>11</v>
      </c>
      <c r="C40" s="24"/>
      <c r="D40" s="24"/>
      <c r="E40" s="25"/>
      <c r="F40" s="19">
        <v>5.825</v>
      </c>
      <c r="G40" s="19"/>
      <c r="H40" s="19"/>
      <c r="I40" s="19">
        <v>5.671</v>
      </c>
      <c r="J40" s="19"/>
      <c r="K40" s="19"/>
      <c r="L40" s="19">
        <v>6.329</v>
      </c>
      <c r="M40" s="19"/>
      <c r="N40" s="19"/>
      <c r="O40" s="19">
        <v>5.845</v>
      </c>
      <c r="P40" s="19"/>
      <c r="Q40" s="19"/>
      <c r="R40" s="19">
        <v>0.331</v>
      </c>
      <c r="S40" s="19"/>
      <c r="T40" s="19"/>
      <c r="U40" s="19">
        <f>F40+L40</f>
        <v>12.154</v>
      </c>
      <c r="V40" s="19"/>
      <c r="W40" s="19"/>
      <c r="X40" s="22">
        <v>260</v>
      </c>
      <c r="Y40" s="22"/>
      <c r="Z40" s="22">
        <v>131</v>
      </c>
      <c r="AA40" s="22"/>
      <c r="AB40" s="20">
        <f>U40*X40+Z40+0.2</f>
        <v>3291.24</v>
      </c>
      <c r="AC40" s="20"/>
      <c r="AD40" s="20"/>
    </row>
    <row r="41" spans="1:30" ht="82.5" customHeight="1">
      <c r="A41" s="10"/>
      <c r="B41" s="26"/>
      <c r="C41" s="27"/>
      <c r="D41" s="27"/>
      <c r="E41" s="2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2"/>
      <c r="Y41" s="22"/>
      <c r="Z41" s="22"/>
      <c r="AA41" s="22"/>
      <c r="AB41" s="20"/>
      <c r="AC41" s="20"/>
      <c r="AD41" s="20"/>
    </row>
    <row r="42" spans="1:30" ht="15" customHeight="1">
      <c r="A42" s="1"/>
      <c r="B42" s="21" t="s">
        <v>22</v>
      </c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2"/>
      <c r="Y42" s="22"/>
      <c r="Z42" s="22"/>
      <c r="AA42" s="22"/>
      <c r="AB42" s="17">
        <f>AB40</f>
        <v>3291.24</v>
      </c>
      <c r="AC42" s="17"/>
      <c r="AD42" s="17"/>
    </row>
    <row r="43" spans="1:30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  <c r="Y43" s="22"/>
      <c r="Z43" s="22"/>
      <c r="AA43" s="22"/>
      <c r="AB43" s="17"/>
      <c r="AC43" s="17"/>
      <c r="AD43" s="17"/>
    </row>
    <row r="44" spans="1:30" ht="15" customHeight="1">
      <c r="A44" s="1"/>
      <c r="B44" s="22"/>
      <c r="C44" s="22"/>
      <c r="D44" s="22"/>
      <c r="E44" s="2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2"/>
      <c r="Y44" s="22"/>
      <c r="Z44" s="22"/>
      <c r="AA44" s="22"/>
      <c r="AB44" s="20"/>
      <c r="AC44" s="20"/>
      <c r="AD44" s="20"/>
    </row>
    <row r="45" spans="1:30" ht="15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2"/>
      <c r="Z45" s="22"/>
      <c r="AA45" s="22"/>
      <c r="AB45" s="20"/>
      <c r="AC45" s="20"/>
      <c r="AD45" s="20"/>
    </row>
    <row r="46" spans="1:30" ht="15">
      <c r="A46" s="10"/>
      <c r="B46" s="21"/>
      <c r="C46" s="21"/>
      <c r="D46" s="21"/>
      <c r="E46" s="2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2"/>
      <c r="Y46" s="22"/>
      <c r="Z46" s="22"/>
      <c r="AA46" s="22"/>
      <c r="AB46" s="17"/>
      <c r="AC46" s="17"/>
      <c r="AD46" s="17"/>
    </row>
    <row r="47" spans="1:30" ht="15">
      <c r="A47" s="10"/>
      <c r="B47" s="21"/>
      <c r="C47" s="21"/>
      <c r="D47" s="21"/>
      <c r="E47" s="2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2"/>
      <c r="Y47" s="22"/>
      <c r="Z47" s="22"/>
      <c r="AA47" s="22"/>
      <c r="AB47" s="17"/>
      <c r="AC47" s="17"/>
      <c r="AD47" s="17"/>
    </row>
    <row r="48" spans="1:21" ht="15">
      <c r="A48" s="1"/>
      <c r="B48" s="1"/>
      <c r="C48" s="4"/>
      <c r="D48" s="4"/>
      <c r="E48" s="4"/>
      <c r="F48" s="4"/>
      <c r="G48" s="4"/>
      <c r="H48" s="4"/>
      <c r="I48" s="4"/>
      <c r="J48" s="1"/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4"/>
      <c r="D49" s="4"/>
      <c r="E49" s="4"/>
      <c r="F49" s="4"/>
      <c r="G49" s="4"/>
      <c r="H49" s="4"/>
      <c r="I49" s="4"/>
      <c r="J49" s="7"/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4"/>
      <c r="D50" s="4"/>
      <c r="E50" s="4"/>
      <c r="F50" s="4"/>
      <c r="G50" s="4"/>
      <c r="H50" s="4"/>
      <c r="I50" s="4"/>
      <c r="J50" s="7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4"/>
      <c r="D51" s="4"/>
      <c r="E51" s="4"/>
      <c r="F51" s="4"/>
      <c r="G51" s="4"/>
      <c r="H51" s="4"/>
      <c r="I51" s="4"/>
      <c r="J51" s="7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137">
    <mergeCell ref="M2:T5"/>
    <mergeCell ref="V2:AD5"/>
    <mergeCell ref="G6:N6"/>
    <mergeCell ref="D7:Y11"/>
    <mergeCell ref="B12:E24"/>
    <mergeCell ref="F12:K22"/>
    <mergeCell ref="L12:T22"/>
    <mergeCell ref="U12:W24"/>
    <mergeCell ref="X12:Y24"/>
    <mergeCell ref="Z12:AA24"/>
    <mergeCell ref="AB12:AD24"/>
    <mergeCell ref="F23:H24"/>
    <mergeCell ref="I23:K24"/>
    <mergeCell ref="L23:N24"/>
    <mergeCell ref="O23:T23"/>
    <mergeCell ref="O24:Q24"/>
    <mergeCell ref="R24:T24"/>
    <mergeCell ref="B25:E25"/>
    <mergeCell ref="F25:H25"/>
    <mergeCell ref="I25:K25"/>
    <mergeCell ref="L25:N25"/>
    <mergeCell ref="O25:Q25"/>
    <mergeCell ref="R25:T25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8:E29"/>
    <mergeCell ref="F28:H29"/>
    <mergeCell ref="I28:K29"/>
    <mergeCell ref="L28:N29"/>
    <mergeCell ref="O28:Q29"/>
    <mergeCell ref="R28:T29"/>
    <mergeCell ref="U28:W29"/>
    <mergeCell ref="X28:Y29"/>
    <mergeCell ref="Z28:AA29"/>
    <mergeCell ref="AB28:AD29"/>
    <mergeCell ref="U26:W27"/>
    <mergeCell ref="X26:Y27"/>
    <mergeCell ref="Z26:AA27"/>
    <mergeCell ref="AB26:AD27"/>
    <mergeCell ref="B30:E31"/>
    <mergeCell ref="F30:H31"/>
    <mergeCell ref="I30:K31"/>
    <mergeCell ref="L30:N31"/>
    <mergeCell ref="O30:Q31"/>
    <mergeCell ref="R30:T31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B34:E35"/>
    <mergeCell ref="F34:H35"/>
    <mergeCell ref="I34:K35"/>
    <mergeCell ref="L34:N35"/>
    <mergeCell ref="O34:Q35"/>
    <mergeCell ref="R34:T35"/>
    <mergeCell ref="U34:W35"/>
    <mergeCell ref="X34:Y35"/>
    <mergeCell ref="Z34:AA35"/>
    <mergeCell ref="AB34:AD35"/>
    <mergeCell ref="U32:W33"/>
    <mergeCell ref="X32:Y33"/>
    <mergeCell ref="Z32:AA33"/>
    <mergeCell ref="AB32:AD33"/>
    <mergeCell ref="B36:E37"/>
    <mergeCell ref="F36:H37"/>
    <mergeCell ref="I36:K37"/>
    <mergeCell ref="L36:N37"/>
    <mergeCell ref="O36:Q37"/>
    <mergeCell ref="R36:T37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B40:E41"/>
    <mergeCell ref="F40:H41"/>
    <mergeCell ref="I40:K41"/>
    <mergeCell ref="L40:N41"/>
    <mergeCell ref="O40:Q41"/>
    <mergeCell ref="R40:T41"/>
    <mergeCell ref="U40:W41"/>
    <mergeCell ref="X40:Y41"/>
    <mergeCell ref="Z40:AA41"/>
    <mergeCell ref="AB40:AD41"/>
    <mergeCell ref="U38:W39"/>
    <mergeCell ref="X38:Y39"/>
    <mergeCell ref="Z38:AA39"/>
    <mergeCell ref="AB38:AD39"/>
    <mergeCell ref="B42:E43"/>
    <mergeCell ref="F42:H43"/>
    <mergeCell ref="I42:K43"/>
    <mergeCell ref="L42:N43"/>
    <mergeCell ref="O42:Q43"/>
    <mergeCell ref="R42:T43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B46:E47"/>
    <mergeCell ref="F46:H47"/>
    <mergeCell ref="I46:K47"/>
    <mergeCell ref="L46:N47"/>
    <mergeCell ref="O46:Q47"/>
    <mergeCell ref="R46:T47"/>
    <mergeCell ref="U46:W47"/>
    <mergeCell ref="X46:Y47"/>
    <mergeCell ref="Z46:AA47"/>
    <mergeCell ref="AB46:AD47"/>
    <mergeCell ref="U44:W45"/>
    <mergeCell ref="X44:Y45"/>
    <mergeCell ref="Z44:AA45"/>
    <mergeCell ref="AB44:AD45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Layout" zoomScale="70" zoomScaleNormal="70" zoomScalePageLayoutView="70" workbookViewId="0" topLeftCell="B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43.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41.25" customHeight="1" hidden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>
      <c r="A7" s="1"/>
      <c r="B7" s="1"/>
      <c r="C7" s="1"/>
      <c r="D7" s="67" t="s">
        <v>32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6"/>
      <c r="R7" s="16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6"/>
      <c r="R8" s="16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6"/>
      <c r="R9" s="16"/>
      <c r="S9" s="4"/>
      <c r="T9" s="8"/>
      <c r="U9" s="1"/>
      <c r="V9" s="3"/>
    </row>
    <row r="10" spans="1:22" ht="18.75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6"/>
      <c r="R10" s="16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6"/>
      <c r="R11" s="16"/>
      <c r="S11" s="1"/>
      <c r="T11" s="1"/>
      <c r="U11" s="1"/>
      <c r="V11" s="3"/>
    </row>
    <row r="12" spans="1:30" ht="15" customHeight="1">
      <c r="A12" s="1"/>
      <c r="B12" s="74" t="s">
        <v>33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34</v>
      </c>
      <c r="C28" s="24"/>
      <c r="D28" s="24"/>
      <c r="E28" s="25"/>
      <c r="F28" s="19">
        <v>4.50388</v>
      </c>
      <c r="G28" s="19"/>
      <c r="H28" s="19"/>
      <c r="I28" s="19">
        <v>4.433</v>
      </c>
      <c r="J28" s="19"/>
      <c r="K28" s="19"/>
      <c r="L28" s="19">
        <v>1.55572</v>
      </c>
      <c r="M28" s="19"/>
      <c r="N28" s="19"/>
      <c r="O28" s="19">
        <v>0.477</v>
      </c>
      <c r="P28" s="19"/>
      <c r="Q28" s="19"/>
      <c r="R28" s="19">
        <v>1.058</v>
      </c>
      <c r="S28" s="19"/>
      <c r="T28" s="19"/>
      <c r="U28" s="19">
        <f>F28+L28</f>
        <v>6.0596</v>
      </c>
      <c r="V28" s="19"/>
      <c r="W28" s="19"/>
      <c r="X28" s="97">
        <v>3150</v>
      </c>
      <c r="Y28" s="97"/>
      <c r="Z28" s="97">
        <v>2690.3</v>
      </c>
      <c r="AA28" s="97"/>
      <c r="AB28" s="20">
        <f>U28*X28+Z28</f>
        <v>21778.039999999997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97"/>
      <c r="Y29" s="97"/>
      <c r="Z29" s="97"/>
      <c r="AA29" s="97"/>
      <c r="AB29" s="20"/>
      <c r="AC29" s="20"/>
      <c r="AD29" s="20"/>
    </row>
    <row r="30" spans="1:30" ht="15" customHeight="1">
      <c r="A30" s="1"/>
      <c r="B30" s="23" t="s">
        <v>35</v>
      </c>
      <c r="C30" s="24"/>
      <c r="D30" s="24"/>
      <c r="E30" s="25"/>
      <c r="F30" s="19">
        <v>4.48305</v>
      </c>
      <c r="G30" s="19"/>
      <c r="H30" s="19"/>
      <c r="I30" s="19">
        <v>4.412</v>
      </c>
      <c r="J30" s="19"/>
      <c r="K30" s="19"/>
      <c r="L30" s="19">
        <v>1.54854</v>
      </c>
      <c r="M30" s="19"/>
      <c r="N30" s="19"/>
      <c r="O30" s="19">
        <v>0.475</v>
      </c>
      <c r="P30" s="19"/>
      <c r="Q30" s="19"/>
      <c r="R30" s="19">
        <v>1.052</v>
      </c>
      <c r="S30" s="19"/>
      <c r="T30" s="19"/>
      <c r="U30" s="19">
        <f>F30+L30</f>
        <v>6.0315900000000005</v>
      </c>
      <c r="V30" s="19"/>
      <c r="W30" s="19"/>
      <c r="X30" s="97">
        <v>220</v>
      </c>
      <c r="Y30" s="97"/>
      <c r="Z30" s="98">
        <v>187</v>
      </c>
      <c r="AA30" s="98"/>
      <c r="AB30" s="20">
        <f>U30*X30+Z30</f>
        <v>1513.9498</v>
      </c>
      <c r="AC30" s="20"/>
      <c r="AD30" s="20"/>
    </row>
    <row r="31" spans="1:30" ht="25.5" customHeight="1">
      <c r="A31" s="1"/>
      <c r="B31" s="26"/>
      <c r="C31" s="27"/>
      <c r="D31" s="27"/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97"/>
      <c r="Y31" s="97"/>
      <c r="Z31" s="98"/>
      <c r="AA31" s="98"/>
      <c r="AB31" s="20"/>
      <c r="AC31" s="20"/>
      <c r="AD31" s="20"/>
    </row>
    <row r="32" spans="1:30" ht="15" customHeight="1">
      <c r="A32" s="1"/>
      <c r="B32" s="21" t="s">
        <v>17</v>
      </c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97"/>
      <c r="Y32" s="97"/>
      <c r="Z32" s="97"/>
      <c r="AA32" s="97"/>
      <c r="AB32" s="17">
        <f>AB28+AB30</f>
        <v>23291.989799999996</v>
      </c>
      <c r="AC32" s="17"/>
      <c r="AD32" s="17"/>
    </row>
    <row r="33" spans="1:30" ht="15" customHeight="1">
      <c r="A33" s="1"/>
      <c r="B33" s="21"/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97"/>
      <c r="Y33" s="97"/>
      <c r="Z33" s="97"/>
      <c r="AA33" s="97"/>
      <c r="AB33" s="17"/>
      <c r="AC33" s="17"/>
      <c r="AD33" s="17"/>
    </row>
    <row r="34" spans="1:30" ht="15" customHeight="1">
      <c r="A34" s="10"/>
      <c r="B34" s="21" t="s">
        <v>18</v>
      </c>
      <c r="C34" s="21"/>
      <c r="D34" s="21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97"/>
      <c r="Y34" s="97"/>
      <c r="Z34" s="97"/>
      <c r="AA34" s="97"/>
      <c r="AB34" s="17"/>
      <c r="AC34" s="17"/>
      <c r="AD34" s="17"/>
    </row>
    <row r="35" spans="1:30" ht="15" customHeight="1">
      <c r="A35" s="10"/>
      <c r="B35" s="21"/>
      <c r="C35" s="21"/>
      <c r="D35" s="21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97"/>
      <c r="Y35" s="97"/>
      <c r="Z35" s="97"/>
      <c r="AA35" s="97"/>
      <c r="AB35" s="17"/>
      <c r="AC35" s="17"/>
      <c r="AD35" s="17"/>
    </row>
    <row r="36" spans="1:30" ht="15" customHeight="1">
      <c r="A36" s="1"/>
      <c r="B36" s="23" t="s">
        <v>34</v>
      </c>
      <c r="C36" s="24"/>
      <c r="D36" s="24"/>
      <c r="E36" s="25"/>
      <c r="F36" s="19">
        <v>4.43825</v>
      </c>
      <c r="G36" s="19"/>
      <c r="H36" s="19"/>
      <c r="I36" s="19">
        <v>4.368</v>
      </c>
      <c r="J36" s="19"/>
      <c r="K36" s="19"/>
      <c r="L36" s="19">
        <v>0.69928</v>
      </c>
      <c r="M36" s="19"/>
      <c r="N36" s="19"/>
      <c r="O36" s="19">
        <v>0.47</v>
      </c>
      <c r="P36" s="19"/>
      <c r="Q36" s="19"/>
      <c r="R36" s="19">
        <v>0.208</v>
      </c>
      <c r="S36" s="19"/>
      <c r="T36" s="19"/>
      <c r="U36" s="19">
        <f>F36+L36</f>
        <v>5.13753</v>
      </c>
      <c r="V36" s="19"/>
      <c r="W36" s="19"/>
      <c r="X36" s="97">
        <v>3200</v>
      </c>
      <c r="Y36" s="97"/>
      <c r="Z36" s="97">
        <v>614.3</v>
      </c>
      <c r="AA36" s="97"/>
      <c r="AB36" s="20">
        <f>U36*X36+Z36</f>
        <v>17054.396</v>
      </c>
      <c r="AC36" s="20"/>
      <c r="AD36" s="20"/>
    </row>
    <row r="37" spans="1:30" ht="28.5" customHeight="1">
      <c r="A37" s="1"/>
      <c r="B37" s="26"/>
      <c r="C37" s="27"/>
      <c r="D37" s="27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97"/>
      <c r="Y37" s="97"/>
      <c r="Z37" s="97"/>
      <c r="AA37" s="97"/>
      <c r="AB37" s="20"/>
      <c r="AC37" s="20"/>
      <c r="AD37" s="20"/>
    </row>
    <row r="38" spans="1:30" ht="15" customHeight="1">
      <c r="A38" s="1"/>
      <c r="B38" s="23" t="s">
        <v>35</v>
      </c>
      <c r="C38" s="24"/>
      <c r="D38" s="24"/>
      <c r="E38" s="25"/>
      <c r="F38" s="19">
        <v>4.41411</v>
      </c>
      <c r="G38" s="19"/>
      <c r="H38" s="19"/>
      <c r="I38" s="19">
        <v>4.344</v>
      </c>
      <c r="J38" s="19"/>
      <c r="K38" s="19"/>
      <c r="L38" s="19">
        <v>0.69548</v>
      </c>
      <c r="M38" s="19"/>
      <c r="N38" s="19"/>
      <c r="O38" s="19">
        <v>0.468</v>
      </c>
      <c r="P38" s="19"/>
      <c r="Q38" s="19"/>
      <c r="R38" s="19">
        <v>0.207</v>
      </c>
      <c r="S38" s="19"/>
      <c r="T38" s="19"/>
      <c r="U38" s="19">
        <f>F38+L38</f>
        <v>5.10959</v>
      </c>
      <c r="V38" s="19"/>
      <c r="W38" s="19"/>
      <c r="X38" s="97">
        <v>220</v>
      </c>
      <c r="Y38" s="97"/>
      <c r="Z38" s="98">
        <v>42</v>
      </c>
      <c r="AA38" s="98"/>
      <c r="AB38" s="20">
        <f>U38*X38+Z38</f>
        <v>1166.1098</v>
      </c>
      <c r="AC38" s="20"/>
      <c r="AD38" s="20"/>
    </row>
    <row r="39" spans="1:30" ht="25.5" customHeight="1">
      <c r="A39" s="1"/>
      <c r="B39" s="26"/>
      <c r="C39" s="27"/>
      <c r="D39" s="27"/>
      <c r="E39" s="2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97"/>
      <c r="Y39" s="97"/>
      <c r="Z39" s="98"/>
      <c r="AA39" s="98"/>
      <c r="AB39" s="20"/>
      <c r="AC39" s="20"/>
      <c r="AD39" s="20"/>
    </row>
    <row r="40" spans="1:30" ht="15" customHeight="1">
      <c r="A40" s="1"/>
      <c r="B40" s="21" t="s">
        <v>19</v>
      </c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97"/>
      <c r="Y40" s="97"/>
      <c r="Z40" s="97"/>
      <c r="AA40" s="97"/>
      <c r="AB40" s="17">
        <f>AB36+AB38</f>
        <v>18220.5058</v>
      </c>
      <c r="AC40" s="17"/>
      <c r="AD40" s="17"/>
    </row>
    <row r="41" spans="1:30" ht="15" customHeight="1">
      <c r="A41" s="1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97"/>
      <c r="Y41" s="97"/>
      <c r="Z41" s="97"/>
      <c r="AA41" s="97"/>
      <c r="AB41" s="17"/>
      <c r="AC41" s="17"/>
      <c r="AD41" s="17"/>
    </row>
    <row r="42" spans="1:30" ht="15" customHeight="1">
      <c r="A42" s="1"/>
      <c r="B42" s="21" t="s">
        <v>20</v>
      </c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98"/>
      <c r="Y42" s="98"/>
      <c r="Z42" s="98"/>
      <c r="AA42" s="98"/>
      <c r="AB42" s="17"/>
      <c r="AC42" s="17"/>
      <c r="AD42" s="17"/>
    </row>
    <row r="43" spans="1:30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98"/>
      <c r="Y43" s="98"/>
      <c r="Z43" s="98"/>
      <c r="AA43" s="98"/>
      <c r="AB43" s="17"/>
      <c r="AC43" s="17"/>
      <c r="AD43" s="17"/>
    </row>
    <row r="44" spans="1:30" ht="15" customHeight="1">
      <c r="A44" s="10"/>
      <c r="B44" s="23" t="s">
        <v>34</v>
      </c>
      <c r="C44" s="24"/>
      <c r="D44" s="24"/>
      <c r="E44" s="25"/>
      <c r="F44" s="19">
        <v>4.43825</v>
      </c>
      <c r="G44" s="19"/>
      <c r="H44" s="19"/>
      <c r="I44" s="19">
        <v>4.368</v>
      </c>
      <c r="J44" s="19"/>
      <c r="K44" s="19"/>
      <c r="L44" s="19">
        <v>0.69928</v>
      </c>
      <c r="M44" s="19"/>
      <c r="N44" s="19"/>
      <c r="O44" s="19">
        <v>0.47</v>
      </c>
      <c r="P44" s="19"/>
      <c r="Q44" s="19"/>
      <c r="R44" s="19">
        <v>0.208</v>
      </c>
      <c r="S44" s="19"/>
      <c r="T44" s="19"/>
      <c r="U44" s="19">
        <f>F44+L44</f>
        <v>5.13753</v>
      </c>
      <c r="V44" s="19"/>
      <c r="W44" s="19"/>
      <c r="X44" s="97">
        <v>3200</v>
      </c>
      <c r="Y44" s="97"/>
      <c r="Z44" s="97">
        <v>614.3</v>
      </c>
      <c r="AA44" s="97"/>
      <c r="AB44" s="20">
        <f>U44*X44+Z44</f>
        <v>17054.396</v>
      </c>
      <c r="AC44" s="20"/>
      <c r="AD44" s="20"/>
    </row>
    <row r="45" spans="1:30" ht="24.75" customHeight="1">
      <c r="A45" s="10"/>
      <c r="B45" s="26"/>
      <c r="C45" s="27"/>
      <c r="D45" s="27"/>
      <c r="E45" s="2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97"/>
      <c r="Y45" s="97"/>
      <c r="Z45" s="97"/>
      <c r="AA45" s="97"/>
      <c r="AB45" s="20"/>
      <c r="AC45" s="20"/>
      <c r="AD45" s="20"/>
    </row>
    <row r="46" spans="1:30" ht="15" customHeight="1">
      <c r="A46" s="1"/>
      <c r="B46" s="23" t="s">
        <v>35</v>
      </c>
      <c r="C46" s="24"/>
      <c r="D46" s="24"/>
      <c r="E46" s="25"/>
      <c r="F46" s="19">
        <v>4.41411</v>
      </c>
      <c r="G46" s="19"/>
      <c r="H46" s="19"/>
      <c r="I46" s="19">
        <v>4.344</v>
      </c>
      <c r="J46" s="19"/>
      <c r="K46" s="19"/>
      <c r="L46" s="19">
        <v>0.69548</v>
      </c>
      <c r="M46" s="19"/>
      <c r="N46" s="19"/>
      <c r="O46" s="19">
        <v>0.468</v>
      </c>
      <c r="P46" s="19"/>
      <c r="Q46" s="19"/>
      <c r="R46" s="19">
        <v>0.207</v>
      </c>
      <c r="S46" s="19"/>
      <c r="T46" s="19"/>
      <c r="U46" s="19">
        <f>F46+L46</f>
        <v>5.10959</v>
      </c>
      <c r="V46" s="19"/>
      <c r="W46" s="19"/>
      <c r="X46" s="97">
        <v>220</v>
      </c>
      <c r="Y46" s="97"/>
      <c r="Z46" s="98">
        <v>42</v>
      </c>
      <c r="AA46" s="98"/>
      <c r="AB46" s="20">
        <f>U46*X46+Z46</f>
        <v>1166.1098</v>
      </c>
      <c r="AC46" s="20"/>
      <c r="AD46" s="20"/>
    </row>
    <row r="47" spans="1:30" ht="29.25" customHeight="1">
      <c r="A47" s="1"/>
      <c r="B47" s="26"/>
      <c r="C47" s="27"/>
      <c r="D47" s="27"/>
      <c r="E47" s="2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97"/>
      <c r="Y47" s="97"/>
      <c r="Z47" s="98"/>
      <c r="AA47" s="98"/>
      <c r="AB47" s="20"/>
      <c r="AC47" s="20"/>
      <c r="AD47" s="20"/>
    </row>
    <row r="48" spans="1:30" ht="15" customHeight="1">
      <c r="A48" s="1"/>
      <c r="B48" s="21" t="s">
        <v>22</v>
      </c>
      <c r="C48" s="21"/>
      <c r="D48" s="21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97"/>
      <c r="Y48" s="97"/>
      <c r="Z48" s="97"/>
      <c r="AA48" s="97"/>
      <c r="AB48" s="17">
        <f>AB44+AB46</f>
        <v>18220.5058</v>
      </c>
      <c r="AC48" s="17"/>
      <c r="AD48" s="17"/>
    </row>
    <row r="49" spans="1:30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97"/>
      <c r="Y49" s="97"/>
      <c r="Z49" s="97"/>
      <c r="AA49" s="97"/>
      <c r="AB49" s="17"/>
      <c r="AC49" s="17"/>
      <c r="AD49" s="17"/>
    </row>
    <row r="50" spans="1:21" ht="15">
      <c r="A50" s="1"/>
      <c r="B50" s="1"/>
      <c r="C50" s="4"/>
      <c r="D50" s="4"/>
      <c r="E50" s="4"/>
      <c r="F50" s="4"/>
      <c r="G50" s="4"/>
      <c r="H50" s="4"/>
      <c r="I50" s="4"/>
      <c r="J50" s="1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4"/>
      <c r="D51" s="4"/>
      <c r="E51" s="4"/>
      <c r="F51" s="4"/>
      <c r="G51" s="4"/>
      <c r="H51" s="4"/>
      <c r="I51" s="4"/>
      <c r="J51" s="7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4"/>
      <c r="D52" s="4"/>
      <c r="E52" s="4"/>
      <c r="F52" s="4"/>
      <c r="G52" s="4"/>
      <c r="H52" s="4"/>
      <c r="I52" s="4"/>
      <c r="J52" s="7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4"/>
      <c r="D53" s="4"/>
      <c r="E53" s="4"/>
      <c r="F53" s="4"/>
      <c r="G53" s="4"/>
      <c r="H53" s="4"/>
      <c r="I53" s="4"/>
      <c r="J53" s="7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147">
    <mergeCell ref="U48:W49"/>
    <mergeCell ref="X48:Y49"/>
    <mergeCell ref="Z48:AA49"/>
    <mergeCell ref="AB48:AD49"/>
    <mergeCell ref="U46:W47"/>
    <mergeCell ref="X46:Y47"/>
    <mergeCell ref="Z46:AA47"/>
    <mergeCell ref="AB46:AD47"/>
    <mergeCell ref="B48:E49"/>
    <mergeCell ref="F48:H49"/>
    <mergeCell ref="I48:K49"/>
    <mergeCell ref="L48:N49"/>
    <mergeCell ref="O48:Q49"/>
    <mergeCell ref="R48:T49"/>
    <mergeCell ref="U44:W45"/>
    <mergeCell ref="X44:Y45"/>
    <mergeCell ref="Z44:AA45"/>
    <mergeCell ref="AB44:AD45"/>
    <mergeCell ref="B46:E47"/>
    <mergeCell ref="F46:H47"/>
    <mergeCell ref="I46:K47"/>
    <mergeCell ref="L46:N47"/>
    <mergeCell ref="O46:Q47"/>
    <mergeCell ref="R46:T47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view="pageLayout" zoomScale="70" zoomScaleNormal="70" zoomScalePageLayoutView="70" workbookViewId="0" topLeftCell="B1">
      <selection activeCell="D7" sqref="D7:P1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8" t="s">
        <v>40</v>
      </c>
      <c r="W2" s="18"/>
      <c r="X2" s="18"/>
      <c r="Y2" s="18"/>
      <c r="Z2" s="18"/>
      <c r="AA2" s="18"/>
      <c r="AB2" s="18"/>
      <c r="AC2" s="18"/>
      <c r="AD2" s="18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8"/>
      <c r="W3" s="18"/>
      <c r="X3" s="18"/>
      <c r="Y3" s="18"/>
      <c r="Z3" s="18"/>
      <c r="AA3" s="18"/>
      <c r="AB3" s="18"/>
      <c r="AC3" s="18"/>
      <c r="AD3" s="18"/>
    </row>
    <row r="4" spans="1:3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8"/>
      <c r="W4" s="18"/>
      <c r="X4" s="18"/>
      <c r="Y4" s="18"/>
      <c r="Z4" s="18"/>
      <c r="AA4" s="18"/>
      <c r="AB4" s="18"/>
      <c r="AC4" s="18"/>
      <c r="AD4" s="18"/>
    </row>
    <row r="5" spans="1:30" ht="32.2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8"/>
      <c r="W5" s="18"/>
      <c r="X5" s="18"/>
      <c r="Y5" s="18"/>
      <c r="Z5" s="18"/>
      <c r="AA5" s="18"/>
      <c r="AB5" s="18"/>
      <c r="AC5" s="18"/>
      <c r="AD5" s="18"/>
    </row>
    <row r="6" spans="1:22" ht="18.75" customHeight="1" hidden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.75">
      <c r="A7" s="1"/>
      <c r="B7" s="1"/>
      <c r="C7" s="1"/>
      <c r="D7" s="67" t="s">
        <v>36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6"/>
      <c r="R7" s="16"/>
      <c r="S7" s="4"/>
      <c r="T7" s="8"/>
      <c r="U7" s="1"/>
      <c r="V7" s="2"/>
    </row>
    <row r="8" spans="1:22" ht="18.75">
      <c r="A8" s="1"/>
      <c r="B8" s="1"/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6"/>
      <c r="R8" s="16"/>
      <c r="S8" s="4"/>
      <c r="T8" s="8"/>
      <c r="U8" s="1"/>
      <c r="V8" s="3"/>
    </row>
    <row r="9" spans="1:22" ht="10.5" customHeight="1">
      <c r="A9" s="1"/>
      <c r="B9" s="1"/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6"/>
      <c r="R9" s="16"/>
      <c r="S9" s="4"/>
      <c r="T9" s="8"/>
      <c r="U9" s="1"/>
      <c r="V9" s="3"/>
    </row>
    <row r="10" spans="1:22" ht="18.75" hidden="1">
      <c r="A10" s="1"/>
      <c r="B10" s="1"/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6"/>
      <c r="R10" s="16"/>
      <c r="S10" s="4"/>
      <c r="T10" s="8"/>
      <c r="U10" s="1"/>
      <c r="V10" s="3"/>
    </row>
    <row r="11" spans="1:22" ht="42.75" customHeight="1" hidden="1">
      <c r="A11" s="1"/>
      <c r="B11" s="1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6"/>
      <c r="R11" s="16"/>
      <c r="S11" s="1"/>
      <c r="T11" s="1"/>
      <c r="U11" s="1"/>
      <c r="V11" s="3"/>
    </row>
    <row r="12" spans="1:30" ht="15" customHeight="1">
      <c r="A12" s="1"/>
      <c r="B12" s="74" t="s">
        <v>33</v>
      </c>
      <c r="C12" s="74"/>
      <c r="D12" s="74"/>
      <c r="E12" s="74"/>
      <c r="F12" s="74" t="s">
        <v>4</v>
      </c>
      <c r="G12" s="76"/>
      <c r="H12" s="76"/>
      <c r="I12" s="76"/>
      <c r="J12" s="76"/>
      <c r="K12" s="76"/>
      <c r="L12" s="42" t="s">
        <v>1</v>
      </c>
      <c r="M12" s="43"/>
      <c r="N12" s="43"/>
      <c r="O12" s="78"/>
      <c r="P12" s="78"/>
      <c r="Q12" s="78"/>
      <c r="R12" s="78"/>
      <c r="S12" s="78"/>
      <c r="T12" s="79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4"/>
      <c r="C13" s="74"/>
      <c r="D13" s="74"/>
      <c r="E13" s="74"/>
      <c r="F13" s="76"/>
      <c r="G13" s="76"/>
      <c r="H13" s="76"/>
      <c r="I13" s="76"/>
      <c r="J13" s="76"/>
      <c r="K13" s="76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4"/>
      <c r="C14" s="74"/>
      <c r="D14" s="74"/>
      <c r="E14" s="74"/>
      <c r="F14" s="76"/>
      <c r="G14" s="76"/>
      <c r="H14" s="76"/>
      <c r="I14" s="76"/>
      <c r="J14" s="76"/>
      <c r="K14" s="76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4"/>
      <c r="C15" s="74"/>
      <c r="D15" s="74"/>
      <c r="E15" s="74"/>
      <c r="F15" s="76"/>
      <c r="G15" s="76"/>
      <c r="H15" s="76"/>
      <c r="I15" s="76"/>
      <c r="J15" s="76"/>
      <c r="K15" s="76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4"/>
      <c r="C16" s="74"/>
      <c r="D16" s="74"/>
      <c r="E16" s="74"/>
      <c r="F16" s="76"/>
      <c r="G16" s="76"/>
      <c r="H16" s="76"/>
      <c r="I16" s="76"/>
      <c r="J16" s="76"/>
      <c r="K16" s="76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4"/>
      <c r="C17" s="74"/>
      <c r="D17" s="74"/>
      <c r="E17" s="74"/>
      <c r="F17" s="76"/>
      <c r="G17" s="76"/>
      <c r="H17" s="76"/>
      <c r="I17" s="76"/>
      <c r="J17" s="76"/>
      <c r="K17" s="76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4"/>
      <c r="C18" s="74"/>
      <c r="D18" s="74"/>
      <c r="E18" s="74"/>
      <c r="F18" s="76"/>
      <c r="G18" s="76"/>
      <c r="H18" s="76"/>
      <c r="I18" s="76"/>
      <c r="J18" s="76"/>
      <c r="K18" s="76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4"/>
      <c r="C19" s="74"/>
      <c r="D19" s="74"/>
      <c r="E19" s="74"/>
      <c r="F19" s="76"/>
      <c r="G19" s="76"/>
      <c r="H19" s="76"/>
      <c r="I19" s="76"/>
      <c r="J19" s="76"/>
      <c r="K19" s="76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4"/>
      <c r="C20" s="74"/>
      <c r="D20" s="74"/>
      <c r="E20" s="74"/>
      <c r="F20" s="76"/>
      <c r="G20" s="76"/>
      <c r="H20" s="76"/>
      <c r="I20" s="76"/>
      <c r="J20" s="76"/>
      <c r="K20" s="76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4"/>
      <c r="C21" s="74"/>
      <c r="D21" s="74"/>
      <c r="E21" s="74"/>
      <c r="F21" s="76"/>
      <c r="G21" s="76"/>
      <c r="H21" s="76"/>
      <c r="I21" s="76"/>
      <c r="J21" s="76"/>
      <c r="K21" s="76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5" hidden="1">
      <c r="A22" s="1"/>
      <c r="B22" s="75"/>
      <c r="C22" s="75"/>
      <c r="D22" s="75"/>
      <c r="E22" s="75"/>
      <c r="F22" s="77"/>
      <c r="G22" s="77"/>
      <c r="H22" s="77"/>
      <c r="I22" s="77"/>
      <c r="J22" s="77"/>
      <c r="K22" s="77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5"/>
      <c r="C23" s="75"/>
      <c r="D23" s="75"/>
      <c r="E23" s="75"/>
      <c r="F23" s="80" t="s">
        <v>8</v>
      </c>
      <c r="G23" s="80"/>
      <c r="H23" s="80"/>
      <c r="I23" s="23" t="s">
        <v>9</v>
      </c>
      <c r="J23" s="24"/>
      <c r="K23" s="25"/>
      <c r="L23" s="68" t="s">
        <v>8</v>
      </c>
      <c r="M23" s="69"/>
      <c r="N23" s="70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5"/>
      <c r="C24" s="75"/>
      <c r="D24" s="75"/>
      <c r="E24" s="75"/>
      <c r="F24" s="81"/>
      <c r="G24" s="81"/>
      <c r="H24" s="81"/>
      <c r="I24" s="82"/>
      <c r="J24" s="83"/>
      <c r="K24" s="84"/>
      <c r="L24" s="71"/>
      <c r="M24" s="72"/>
      <c r="N24" s="73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16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37</v>
      </c>
      <c r="C28" s="24"/>
      <c r="D28" s="24"/>
      <c r="E28" s="25"/>
      <c r="F28" s="19">
        <v>0.06104</v>
      </c>
      <c r="G28" s="19"/>
      <c r="H28" s="19"/>
      <c r="I28" s="19">
        <v>0.059</v>
      </c>
      <c r="J28" s="19"/>
      <c r="K28" s="19"/>
      <c r="L28" s="19">
        <v>0.03109</v>
      </c>
      <c r="M28" s="19"/>
      <c r="N28" s="19"/>
      <c r="O28" s="19">
        <v>0.019</v>
      </c>
      <c r="P28" s="19"/>
      <c r="Q28" s="19"/>
      <c r="R28" s="19">
        <v>0.009</v>
      </c>
      <c r="S28" s="19"/>
      <c r="T28" s="19"/>
      <c r="U28" s="19">
        <f>F28+L28</f>
        <v>0.09212999999999999</v>
      </c>
      <c r="V28" s="19"/>
      <c r="W28" s="19"/>
      <c r="X28" s="97">
        <v>77000</v>
      </c>
      <c r="Y28" s="97"/>
      <c r="Z28" s="97">
        <v>685</v>
      </c>
      <c r="AA28" s="97"/>
      <c r="AB28" s="20">
        <f>U28*X28+Z28+0.1</f>
        <v>7779.11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97"/>
      <c r="Y29" s="97"/>
      <c r="Z29" s="97"/>
      <c r="AA29" s="97"/>
      <c r="AB29" s="20"/>
      <c r="AC29" s="20"/>
      <c r="AD29" s="20"/>
    </row>
    <row r="30" spans="1:30" ht="15" customHeight="1">
      <c r="A30" s="1"/>
      <c r="B30" s="21" t="s">
        <v>17</v>
      </c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2"/>
      <c r="Y30" s="22"/>
      <c r="Z30" s="22"/>
      <c r="AA30" s="22"/>
      <c r="AB30" s="17">
        <f>AB28</f>
        <v>7779.11</v>
      </c>
      <c r="AC30" s="17"/>
      <c r="AD30" s="17"/>
    </row>
    <row r="31" spans="1:30" ht="15" customHeight="1">
      <c r="A31" s="1"/>
      <c r="B31" s="21"/>
      <c r="C31" s="21"/>
      <c r="D31" s="21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2"/>
      <c r="Z31" s="22"/>
      <c r="AA31" s="22"/>
      <c r="AB31" s="17"/>
      <c r="AC31" s="17"/>
      <c r="AD31" s="17"/>
    </row>
    <row r="32" spans="1:30" ht="15" customHeight="1">
      <c r="A32" s="10"/>
      <c r="B32" s="21" t="s">
        <v>18</v>
      </c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22"/>
      <c r="Z32" s="22"/>
      <c r="AA32" s="22"/>
      <c r="AB32" s="17"/>
      <c r="AC32" s="17"/>
      <c r="AD32" s="17"/>
    </row>
    <row r="33" spans="1:30" ht="15" customHeight="1">
      <c r="A33" s="10"/>
      <c r="B33" s="21"/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22"/>
      <c r="Z33" s="22"/>
      <c r="AA33" s="22"/>
      <c r="AB33" s="17"/>
      <c r="AC33" s="17"/>
      <c r="AD33" s="17"/>
    </row>
    <row r="34" spans="1:30" ht="15" customHeight="1">
      <c r="A34" s="1"/>
      <c r="B34" s="23" t="s">
        <v>37</v>
      </c>
      <c r="C34" s="24"/>
      <c r="D34" s="24"/>
      <c r="E34" s="25"/>
      <c r="F34" s="19">
        <v>0.06026</v>
      </c>
      <c r="G34" s="19"/>
      <c r="H34" s="19"/>
      <c r="I34" s="19">
        <v>0.0585</v>
      </c>
      <c r="J34" s="19"/>
      <c r="K34" s="19"/>
      <c r="L34" s="19">
        <v>0.02329</v>
      </c>
      <c r="M34" s="19"/>
      <c r="N34" s="19"/>
      <c r="O34" s="19">
        <v>0.01968</v>
      </c>
      <c r="P34" s="19"/>
      <c r="Q34" s="19"/>
      <c r="R34" s="19">
        <v>0.00185</v>
      </c>
      <c r="S34" s="19"/>
      <c r="T34" s="19"/>
      <c r="U34" s="19">
        <f>F34+L34</f>
        <v>0.08355</v>
      </c>
      <c r="V34" s="19"/>
      <c r="W34" s="19"/>
      <c r="X34" s="97">
        <v>78000</v>
      </c>
      <c r="Y34" s="97"/>
      <c r="Z34" s="97">
        <v>148</v>
      </c>
      <c r="AA34" s="97"/>
      <c r="AB34" s="20">
        <f>U34*X34+Z34-0.6</f>
        <v>6664.299999999999</v>
      </c>
      <c r="AC34" s="20"/>
      <c r="AD34" s="20"/>
    </row>
    <row r="35" spans="1:30" ht="28.5" customHeight="1">
      <c r="A35" s="1"/>
      <c r="B35" s="26"/>
      <c r="C35" s="27"/>
      <c r="D35" s="27"/>
      <c r="E35" s="2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97"/>
      <c r="Y35" s="97"/>
      <c r="Z35" s="97"/>
      <c r="AA35" s="97"/>
      <c r="AB35" s="20"/>
      <c r="AC35" s="20"/>
      <c r="AD35" s="20"/>
    </row>
    <row r="36" spans="1:30" ht="15" customHeight="1">
      <c r="A36" s="1"/>
      <c r="B36" s="21" t="s">
        <v>19</v>
      </c>
      <c r="C36" s="21"/>
      <c r="D36" s="21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2"/>
      <c r="Y36" s="22"/>
      <c r="Z36" s="22"/>
      <c r="AA36" s="22"/>
      <c r="AB36" s="17">
        <f>AB34</f>
        <v>6664.299999999999</v>
      </c>
      <c r="AC36" s="17"/>
      <c r="AD36" s="17"/>
    </row>
    <row r="37" spans="1:30" ht="15" customHeight="1">
      <c r="A37" s="1"/>
      <c r="B37" s="21"/>
      <c r="C37" s="21"/>
      <c r="D37" s="21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  <c r="Y37" s="22"/>
      <c r="Z37" s="22"/>
      <c r="AA37" s="22"/>
      <c r="AB37" s="17"/>
      <c r="AC37" s="17"/>
      <c r="AD37" s="17"/>
    </row>
    <row r="38" spans="1:30" ht="15" customHeight="1">
      <c r="A38" s="1"/>
      <c r="B38" s="21" t="s">
        <v>20</v>
      </c>
      <c r="C38" s="21"/>
      <c r="D38" s="21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17"/>
      <c r="AC38" s="17"/>
      <c r="AD38" s="17"/>
    </row>
    <row r="39" spans="1:30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/>
      <c r="Y39" s="20"/>
      <c r="Z39" s="20"/>
      <c r="AA39" s="20"/>
      <c r="AB39" s="17"/>
      <c r="AC39" s="17"/>
      <c r="AD39" s="17"/>
    </row>
    <row r="40" spans="1:30" ht="15" customHeight="1">
      <c r="A40" s="10"/>
      <c r="B40" s="23" t="s">
        <v>37</v>
      </c>
      <c r="C40" s="24"/>
      <c r="D40" s="24"/>
      <c r="E40" s="25"/>
      <c r="F40" s="19">
        <v>0.05949</v>
      </c>
      <c r="G40" s="19"/>
      <c r="H40" s="19"/>
      <c r="I40" s="19">
        <v>0.0577</v>
      </c>
      <c r="J40" s="19"/>
      <c r="K40" s="19"/>
      <c r="L40" s="19">
        <v>0.02299</v>
      </c>
      <c r="M40" s="19"/>
      <c r="N40" s="19"/>
      <c r="O40" s="19">
        <v>0.019</v>
      </c>
      <c r="P40" s="19"/>
      <c r="Q40" s="19"/>
      <c r="R40" s="19">
        <v>0.002</v>
      </c>
      <c r="S40" s="19"/>
      <c r="T40" s="19"/>
      <c r="U40" s="19">
        <f>F40+L40</f>
        <v>0.08248</v>
      </c>
      <c r="V40" s="19"/>
      <c r="W40" s="19"/>
      <c r="X40" s="97">
        <v>79000</v>
      </c>
      <c r="Y40" s="97"/>
      <c r="Z40" s="97">
        <v>148</v>
      </c>
      <c r="AA40" s="97"/>
      <c r="AB40" s="20">
        <f>U40*X40+Z40+0.4</f>
        <v>6664.32</v>
      </c>
      <c r="AC40" s="20"/>
      <c r="AD40" s="20"/>
    </row>
    <row r="41" spans="1:30" ht="24.75" customHeight="1">
      <c r="A41" s="10"/>
      <c r="B41" s="26"/>
      <c r="C41" s="27"/>
      <c r="D41" s="27"/>
      <c r="E41" s="2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97"/>
      <c r="Y41" s="97"/>
      <c r="Z41" s="97"/>
      <c r="AA41" s="97"/>
      <c r="AB41" s="20"/>
      <c r="AC41" s="20"/>
      <c r="AD41" s="20"/>
    </row>
    <row r="42" spans="1:30" ht="15" customHeight="1">
      <c r="A42" s="1"/>
      <c r="B42" s="21" t="s">
        <v>22</v>
      </c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2"/>
      <c r="Y42" s="22"/>
      <c r="Z42" s="22"/>
      <c r="AA42" s="22"/>
      <c r="AB42" s="17">
        <f>AB40</f>
        <v>6664.32</v>
      </c>
      <c r="AC42" s="17"/>
      <c r="AD42" s="17"/>
    </row>
    <row r="43" spans="1:30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  <c r="Y43" s="22"/>
      <c r="Z43" s="22"/>
      <c r="AA43" s="22"/>
      <c r="AB43" s="17"/>
      <c r="AC43" s="17"/>
      <c r="AD43" s="17"/>
    </row>
    <row r="44" spans="1:21" ht="15">
      <c r="A44" s="1"/>
      <c r="B44" s="1"/>
      <c r="C44" s="4"/>
      <c r="D44" s="4"/>
      <c r="E44" s="4"/>
      <c r="F44" s="4"/>
      <c r="G44" s="4"/>
      <c r="H44" s="4"/>
      <c r="I44" s="4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4"/>
      <c r="D45" s="4"/>
      <c r="E45" s="4"/>
      <c r="F45" s="4"/>
      <c r="G45" s="4"/>
      <c r="H45" s="4"/>
      <c r="I45" s="4"/>
      <c r="J45" s="7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4"/>
      <c r="D46" s="4"/>
      <c r="E46" s="4"/>
      <c r="F46" s="4"/>
      <c r="G46" s="4"/>
      <c r="H46" s="4"/>
      <c r="I46" s="4"/>
      <c r="J46" s="7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4"/>
      <c r="D47" s="4"/>
      <c r="E47" s="4"/>
      <c r="F47" s="4"/>
      <c r="G47" s="4"/>
      <c r="H47" s="4"/>
      <c r="I47" s="4"/>
      <c r="J47" s="7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sheetProtection/>
  <mergeCells count="117">
    <mergeCell ref="U42:W43"/>
    <mergeCell ref="X42:Y43"/>
    <mergeCell ref="Z42:AA43"/>
    <mergeCell ref="AB42:AD43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2021-12-30T11:23:16Z</dcterms:modified>
  <cp:category/>
  <cp:version/>
  <cp:contentType/>
  <cp:contentStatus/>
</cp:coreProperties>
</file>