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<sst xmlns="http://schemas.openxmlformats.org/spreadsheetml/2006/main" count="2342" uniqueCount="734">
  <si>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</si>
  <si>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</si>
  <si>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</si>
  <si>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</si>
  <si>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</si>
  <si>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</si>
  <si>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</si>
  <si>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</si>
  <si>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</si>
  <si>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</si>
  <si>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</si>
  <si>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</si>
  <si>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</si>
  <si>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</si>
  <si>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</si>
  <si>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</si>
  <si>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</si>
  <si>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</si>
  <si>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</si>
  <si>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</si>
  <si>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</si>
  <si>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</si>
  <si>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</si>
  <si>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</si>
  <si>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</si>
  <si>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</si>
  <si>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</si>
  <si>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</si>
  <si>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</si>
  <si>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</si>
  <si>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</si>
  <si>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</si>
  <si>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</si>
  <si>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</si>
  <si>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</si>
  <si>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</si>
  <si>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</si>
  <si>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</si>
  <si>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</si>
  <si>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</si>
  <si>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</si>
  <si>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</si>
  <si>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</si>
  <si>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</si>
  <si>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</si>
  <si>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</si>
  <si>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</si>
  <si>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</si>
  <si>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</si>
  <si>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</si>
  <si>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</si>
  <si>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</si>
  <si>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</si>
  <si>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</si>
  <si>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</si>
  <si>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</si>
  <si>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</si>
  <si>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</si>
  <si>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</si>
  <si>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</si>
  <si>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</si>
  <si>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</si>
  <si>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</si>
  <si>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</si>
  <si>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</si>
  <si>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</si>
  <si>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</si>
  <si>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</si>
  <si>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</si>
  <si>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</si>
  <si>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</si>
  <si>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</si>
  <si>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</si>
  <si>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</si>
  <si>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</si>
  <si>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</si>
  <si>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</si>
  <si>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</si>
  <si>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</si>
  <si>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</si>
  <si>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</si>
  <si>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</si>
  <si>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</si>
  <si>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</si>
  <si>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</si>
  <si>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</si>
  <si>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</si>
  <si>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</si>
  <si>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</si>
  <si>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</si>
  <si>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</si>
  <si>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</si>
  <si>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</si>
  <si>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</si>
  <si>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</si>
  <si>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</si>
  <si>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</si>
  <si>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</si>
  <si>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</si>
  <si>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</si>
  <si>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</si>
  <si>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</si>
  <si>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</si>
  <si>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</si>
  <si>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</si>
  <si>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</si>
  <si>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</si>
  <si>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</si>
  <si>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</si>
  <si>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</si>
  <si>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</si>
  <si>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</si>
  <si>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</si>
  <si>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</si>
  <si>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</si>
  <si>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</si>
  <si>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</si>
  <si>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</si>
  <si>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</si>
  <si>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</si>
  <si>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</si>
  <si>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</si>
  <si>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</si>
  <si>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</si>
  <si>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</si>
  <si>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</si>
  <si>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</si>
  <si>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</si>
  <si>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</si>
  <si>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</si>
  <si>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</si>
  <si>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</si>
  <si>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</si>
  <si>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</si>
  <si>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</si>
  <si>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</si>
  <si>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</si>
  <si>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</si>
  <si>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</si>
  <si>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</si>
  <si>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</si>
  <si>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</si>
  <si>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</si>
  <si>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</si>
  <si>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</si>
  <si>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</si>
  <si>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</si>
  <si>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</si>
  <si>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</si>
  <si>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</si>
  <si>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</si>
  <si>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</si>
  <si>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</si>
  <si>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</si>
  <si>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</si>
  <si>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</si>
  <si>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</si>
  <si>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</si>
  <si>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</si>
  <si>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</si>
  <si>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</si>
  <si>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</si>
  <si>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</si>
  <si>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</si>
  <si>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</si>
  <si>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</si>
  <si>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</si>
  <si>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</si>
  <si>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</si>
  <si>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</si>
  <si>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</si>
  <si>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</si>
  <si>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</si>
  <si>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</si>
  <si>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</si>
  <si>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</si>
  <si>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</si>
  <si>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</si>
  <si>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</si>
  <si>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</si>
  <si>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</si>
  <si>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</si>
  <si>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</si>
  <si>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</si>
  <si>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</si>
  <si>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</si>
  <si>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</si>
  <si>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</si>
  <si>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</si>
  <si>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</si>
  <si>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</si>
  <si>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</si>
  <si>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</si>
  <si>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</si>
  <si>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</si>
  <si>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</si>
  <si>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</si>
  <si>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</si>
  <si>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</si>
  <si>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</si>
  <si>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</si>
  <si>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</si>
  <si>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</si>
  <si>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</si>
  <si>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</si>
  <si>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</si>
  <si>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</si>
  <si>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</si>
  <si>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</si>
  <si>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</si>
  <si>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</si>
  <si>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</si>
  <si>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</si>
  <si>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</si>
  <si>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</si>
  <si>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</si>
  <si>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</si>
  <si>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</si>
  <si>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</si>
  <si>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</si>
  <si>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</si>
  <si>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</si>
  <si>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</si>
  <si>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</si>
  <si>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</si>
  <si>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</si>
  <si>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</si>
  <si>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</si>
  <si>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</si>
  <si>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</si>
  <si>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</si>
  <si>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</si>
  <si>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</si>
  <si>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</si>
  <si>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</si>
  <si>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</si>
  <si>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</si>
  <si>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</si>
  <si>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</si>
  <si>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</si>
  <si>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</si>
  <si>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</si>
  <si>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</si>
  <si>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</si>
  <si>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</si>
  <si>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</si>
  <si>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</si>
  <si>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</si>
  <si>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</si>
  <si>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</si>
  <si>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</si>
  <si>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</si>
  <si>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</si>
  <si>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</si>
  <si>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</si>
  <si>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</si>
  <si>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</si>
  <si>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</si>
  <si>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</si>
  <si>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</si>
  <si>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</si>
  <si>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</si>
  <si>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</si>
  <si>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</si>
  <si>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</si>
  <si>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</si>
  <si>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</si>
  <si>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</si>
  <si>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</si>
  <si>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</si>
  <si>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</si>
  <si>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</si>
  <si>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i5_70005034100172090000</t>
  </si>
  <si>
    <t>4100172090</t>
  </si>
  <si>
    <t>i6_70005034100172090200</t>
  </si>
  <si>
    <t>i6_70005034100172090240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</si>
  <si>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</si>
  <si>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</si>
  <si>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</si>
  <si>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</si>
  <si>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</si>
  <si>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</si>
  <si>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</si>
  <si>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</si>
  <si>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</si>
  <si>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</si>
  <si>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</si>
  <si>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</si>
  <si>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</si>
  <si>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</si>
  <si>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</si>
  <si>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</si>
  <si>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</si>
  <si>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</si>
  <si>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</si>
  <si>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</si>
  <si>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</si>
  <si>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</si>
  <si>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</si>
  <si>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</si>
  <si>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</si>
  <si>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</si>
  <si>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</si>
  <si>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</si>
  <si>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</si>
  <si>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</si>
  <si>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</si>
  <si>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</si>
  <si>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</si>
  <si>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</si>
  <si>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</si>
  <si>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</si>
  <si>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</si>
  <si>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</si>
  <si>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</si>
  <si>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</si>
  <si>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</si>
  <si>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</si>
  <si>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</si>
  <si>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</si>
  <si>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</si>
  <si>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</si>
  <si>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</si>
  <si>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</si>
  <si>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</si>
  <si>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</si>
  <si>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</si>
  <si>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</si>
  <si>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</si>
  <si>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</si>
  <si>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</si>
  <si>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</si>
  <si>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</si>
  <si>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</si>
  <si>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</si>
  <si>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</si>
  <si>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</si>
  <si>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</si>
  <si>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</si>
  <si>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</si>
  <si>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</si>
  <si>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</si>
  <si>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</si>
  <si>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</si>
  <si>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</si>
  <si>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</si>
  <si>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</si>
  <si>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</si>
  <si>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</si>
  <si>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</si>
  <si>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</si>
  <si>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</si>
  <si>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</si>
  <si>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</si>
  <si>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</si>
  <si>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</si>
  <si>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</si>
  <si>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</si>
  <si>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</si>
  <si>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</si>
  <si>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</si>
  <si>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</si>
  <si>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</si>
  <si>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</si>
  <si>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</si>
  <si>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</si>
  <si>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</si>
  <si>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</si>
  <si>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</si>
  <si>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</si>
  <si>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</si>
  <si>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</si>
  <si>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</si>
  <si>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</si>
  <si>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</si>
  <si>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</si>
  <si>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</si>
  <si>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</si>
  <si>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</si>
  <si>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</si>
  <si>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</si>
  <si>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</si>
  <si>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</si>
  <si>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</si>
  <si>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</si>
  <si>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</si>
  <si>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</si>
  <si>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</si>
  <si>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</si>
  <si>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</si>
  <si>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</si>
  <si>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</si>
  <si>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</si>
  <si>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</si>
  <si>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</si>
  <si>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</si>
  <si>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</si>
  <si>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</si>
  <si>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</si>
  <si>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</si>
  <si>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</si>
  <si>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</si>
  <si>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</si>
  <si>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</si>
  <si>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</si>
  <si>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</si>
  <si>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</si>
  <si>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</si>
  <si>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</si>
  <si>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</si>
  <si>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</si>
  <si>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</si>
  <si>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</si>
  <si>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</si>
  <si>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</si>
  <si>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</si>
  <si>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</si>
  <si>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</si>
  <si>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</si>
  <si>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</si>
  <si>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</si>
  <si>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</si>
  <si>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</si>
  <si>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</si>
  <si>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</si>
  <si>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</si>
  <si>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</si>
  <si>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</si>
  <si>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</si>
  <si>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</si>
  <si>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</si>
  <si>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</si>
  <si>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</si>
  <si>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</si>
  <si>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</si>
  <si>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</si>
  <si>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</si>
  <si>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</si>
  <si>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</si>
  <si>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</si>
  <si>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</si>
  <si>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</si>
  <si>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</si>
  <si>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</si>
  <si>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</si>
  <si>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</si>
  <si>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</si>
  <si>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</si>
  <si>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</si>
  <si>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</si>
  <si>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</si>
  <si>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</si>
  <si>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</si>
  <si>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</si>
  <si>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</si>
  <si>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</si>
  <si>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</si>
  <si>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</si>
  <si>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</si>
  <si>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</si>
  <si>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</si>
  <si>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</si>
  <si>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</si>
  <si>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</si>
  <si>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</si>
  <si>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</si>
  <si>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</si>
  <si>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</si>
  <si>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</si>
  <si>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</si>
  <si>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</si>
  <si>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</si>
  <si>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</si>
  <si>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</si>
  <si>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</si>
  <si>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</si>
  <si>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</si>
  <si>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</si>
  <si>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</si>
  <si>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</si>
  <si>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</si>
  <si>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</si>
  <si>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</si>
  <si>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</si>
  <si>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</si>
  <si>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</si>
  <si>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</si>
  <si>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</si>
  <si>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</si>
  <si>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</si>
  <si>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</si>
  <si>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</si>
  <si>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</si>
  <si>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</si>
  <si>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</si>
  <si>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</si>
  <si>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</si>
  <si>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 xml:space="preserve">Выполнение работ по обустройству минифутбольной площадки размером 25м х 15м с ограждением.возле д.38,ул.Новгородская, р.п.Шимск 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</si>
  <si>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 добившихся  значительных успехов в трудовой деятельности и общественной работе, внёсших значительный вклад в развитие местного самоуправления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</si>
  <si>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 добившихся значительных успехов в трудовой деятельности и общественной работе, внёсших значительный вклад в развитие местного самоуправления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</si>
  <si>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</si>
  <si>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Исполнено за 1 полугодие                       2019 года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</si>
  <si>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</si>
  <si>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</si>
  <si>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</si>
  <si>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</si>
  <si>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</si>
  <si>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</si>
  <si>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</si>
  <si>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</si>
  <si>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</si>
  <si>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</si>
  <si>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</si>
  <si>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</si>
  <si>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</si>
  <si>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</si>
  <si>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</si>
  <si>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</si>
  <si>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</si>
  <si>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</si>
  <si>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</si>
  <si>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</si>
  <si>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</si>
  <si>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</si>
  <si>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</si>
  <si>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</si>
  <si>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</si>
  <si>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</si>
  <si>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</si>
  <si>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</si>
  <si>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</si>
  <si>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</si>
  <si>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</si>
  <si>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</si>
  <si>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</si>
  <si>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</si>
  <si>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</si>
  <si>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</si>
  <si>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</si>
  <si>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</si>
  <si>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</si>
  <si>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</si>
  <si>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</si>
  <si>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</si>
  <si>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</si>
  <si>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</si>
  <si>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</si>
  <si>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</si>
  <si>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</si>
  <si>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</si>
  <si>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</si>
  <si>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</si>
  <si>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</si>
  <si>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</si>
  <si>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</si>
  <si>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</si>
  <si>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</si>
  <si>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</si>
  <si>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</si>
  <si>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</si>
  <si>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</si>
  <si>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</si>
  <si>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</si>
  <si>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</si>
  <si>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Комитет финансов Администрации Шимского муниципального района</t>
  </si>
  <si>
    <t>ШИМСКОГО ГОРОДСКОГО ПОСЕЛЕНИЯ</t>
  </si>
  <si>
    <t xml:space="preserve">Единица измерения:  руб.коп. </t>
  </si>
  <si>
    <t>Исполнено                            за 1 полугодие                   2019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</si>
  <si>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</si>
  <si>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</si>
  <si>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</si>
  <si>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</si>
  <si>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</si>
  <si>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</si>
  <si>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</si>
  <si>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</si>
  <si>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</si>
  <si>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</si>
  <si>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</si>
  <si>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</si>
  <si>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</si>
  <si>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</si>
  <si>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</si>
  <si>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</si>
  <si>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</si>
  <si>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</si>
  <si>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</si>
  <si>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</si>
  <si>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</si>
  <si>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</si>
  <si>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</si>
  <si>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</si>
  <si>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</si>
  <si>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</si>
  <si>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</si>
  <si>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</si>
  <si>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</si>
  <si>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</si>
  <si>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</si>
  <si>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</si>
  <si>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</si>
  <si>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</si>
  <si>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</si>
  <si>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</si>
  <si>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</si>
  <si>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</si>
  <si>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</si>
  <si>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</si>
  <si>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</si>
  <si>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</si>
  <si>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</si>
  <si>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</si>
  <si>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</si>
  <si>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</si>
  <si>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</si>
  <si>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</si>
  <si>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</si>
  <si>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</si>
  <si>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</si>
  <si>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</si>
  <si>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</si>
  <si>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</si>
  <si>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</si>
  <si>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</si>
  <si>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</si>
  <si>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</si>
  <si>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</si>
  <si>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</si>
  <si>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</si>
  <si>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</si>
  <si>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</si>
  <si>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</si>
  <si>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</si>
  <si>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</si>
  <si>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</si>
  <si>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</si>
  <si>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</si>
  <si>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</si>
  <si>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</si>
  <si>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</si>
  <si>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</si>
  <si>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</si>
  <si>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</si>
  <si>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</si>
  <si>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</si>
  <si>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</si>
  <si>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</si>
  <si>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</si>
  <si>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</si>
  <si>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</si>
  <si>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</si>
  <si>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</si>
  <si>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</si>
  <si>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</si>
  <si>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</si>
  <si>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</si>
  <si>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</si>
  <si>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</si>
  <si>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</si>
  <si>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</si>
  <si>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</si>
  <si>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</si>
  <si>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</si>
  <si>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</si>
  <si>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</si>
  <si>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</si>
  <si>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</si>
  <si>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</si>
  <si>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</si>
  <si>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</si>
  <si>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</si>
  <si>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</si>
  <si>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</si>
  <si>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</si>
  <si>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</si>
  <si>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</si>
  <si>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</si>
  <si>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</si>
  <si>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</si>
  <si>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</si>
  <si>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Периодичность:  месячная, квартальная, годовая</t>
  </si>
  <si>
    <t>Бюджет Шимского городского поселения</t>
  </si>
  <si>
    <t>01 июля 2019 г.</t>
  </si>
  <si>
    <t>792</t>
  </si>
  <si>
    <t>5319000452</t>
  </si>
  <si>
    <t>КВАРТАЛ</t>
  </si>
  <si>
    <t>01.07.2019</t>
  </si>
  <si>
    <t>3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</si>
  <si>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</si>
  <si>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</si>
  <si>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</si>
  <si>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</si>
  <si>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</si>
  <si>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</si>
  <si>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</si>
  <si>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</si>
  <si>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</si>
  <si>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</si>
  <si>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</si>
  <si>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</si>
  <si>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</si>
  <si>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</si>
  <si>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</si>
  <si>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</si>
  <si>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</si>
  <si>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</si>
  <si>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</si>
  <si>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</si>
  <si>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</si>
  <si>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</si>
  <si>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</si>
  <si>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</si>
  <si>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</si>
  <si>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</si>
  <si>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</si>
  <si>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</si>
  <si>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</si>
  <si>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</si>
  <si>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</si>
  <si>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</si>
  <si>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</si>
  <si>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</si>
  <si>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</si>
  <si>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</si>
  <si>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</si>
  <si>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</si>
  <si>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</si>
  <si>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</si>
  <si>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</si>
  <si>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</si>
  <si>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</si>
  <si>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</si>
  <si>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</si>
  <si>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УТВЕРЖДЕН                                                                                постановлением Администрации     муниципального района                                          от 16.07.2019 № 673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</si>
</sst>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3" fillId="18" borderId="15" xfId="0" applyNumberFormat="1" applyFont="1" applyFill="1" applyBorder="1" applyAlignment="1">
      <alignment horizontal="right"/>
    </xf>
    <xf numFmtId="4" fontId="3" fillId="18" borderId="16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19" borderId="0" xfId="0" applyFill="1" applyAlignment="1">
      <alignment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8" borderId="0" xfId="0" applyNumberFormat="1" applyFont="1" applyFill="1" applyBorder="1" applyAlignment="1">
      <alignment horizontal="right"/>
    </xf>
    <xf numFmtId="4" fontId="3" fillId="18" borderId="0" xfId="0" applyNumberFormat="1" applyFont="1" applyFill="1" applyBorder="1" applyAlignment="1">
      <alignment horizontal="center"/>
    </xf>
    <xf numFmtId="49" fontId="3" fillId="18" borderId="0" xfId="0" applyNumberFormat="1" applyFont="1" applyFill="1" applyBorder="1" applyAlignment="1">
      <alignment horizontal="right"/>
    </xf>
    <xf numFmtId="49" fontId="3" fillId="1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4" fontId="3" fillId="0" borderId="20" xfId="0" applyNumberFormat="1" applyFont="1" applyBorder="1" applyAlignment="1">
      <alignment horizontal="center"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9" fillId="0" borderId="29" xfId="0" applyFont="1" applyFill="1" applyBorder="1" applyAlignment="1" applyProtection="1">
      <alignment horizontal="left" wrapText="1"/>
      <protection locked="0"/>
    </xf>
    <xf numFmtId="0" fontId="19" fillId="0" borderId="29" xfId="0" applyFont="1" applyBorder="1" applyAlignment="1" applyProtection="1">
      <alignment horizontal="left" wrapText="1"/>
      <protection locked="0"/>
    </xf>
    <xf numFmtId="49" fontId="20" fillId="0" borderId="11" xfId="0" applyNumberFormat="1" applyFont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/>
    </xf>
    <xf numFmtId="4" fontId="20" fillId="0" borderId="30" xfId="0" applyNumberFormat="1" applyFont="1" applyFill="1" applyBorder="1" applyAlignment="1" applyProtection="1">
      <alignment horizontal="right" wrapText="1"/>
      <protection locked="0"/>
    </xf>
    <xf numFmtId="4" fontId="20" fillId="0" borderId="31" xfId="0" applyNumberFormat="1" applyFont="1" applyFill="1" applyBorder="1" applyAlignment="1" applyProtection="1">
      <alignment horizontal="right" wrapText="1"/>
      <protection locked="0"/>
    </xf>
    <xf numFmtId="4" fontId="20" fillId="0" borderId="30" xfId="0" applyNumberFormat="1" applyFont="1" applyBorder="1" applyAlignment="1" applyProtection="1">
      <alignment horizontal="right" wrapText="1"/>
      <protection locked="0"/>
    </xf>
    <xf numFmtId="4" fontId="20" fillId="0" borderId="31" xfId="0" applyNumberFormat="1" applyFont="1" applyBorder="1" applyAlignment="1" applyProtection="1">
      <alignment horizontal="right" wrapText="1"/>
      <protection locked="0"/>
    </xf>
    <xf numFmtId="49" fontId="19" fillId="0" borderId="32" xfId="0" applyNumberFormat="1" applyFont="1" applyFill="1" applyBorder="1" applyAlignment="1">
      <alignment horizontal="center" wrapText="1"/>
    </xf>
    <xf numFmtId="49" fontId="19" fillId="0" borderId="33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wrapText="1"/>
    </xf>
    <xf numFmtId="49" fontId="19" fillId="0" borderId="35" xfId="0" applyNumberFormat="1" applyFont="1" applyFill="1" applyBorder="1" applyAlignment="1">
      <alignment horizontal="center" wrapText="1"/>
    </xf>
    <xf numFmtId="49" fontId="19" fillId="0" borderId="36" xfId="0" applyNumberFormat="1" applyFont="1" applyFill="1" applyBorder="1" applyAlignment="1">
      <alignment horizontal="center" wrapText="1"/>
    </xf>
    <xf numFmtId="49" fontId="19" fillId="0" borderId="36" xfId="0" applyNumberFormat="1" applyFont="1" applyFill="1" applyBorder="1" applyAlignment="1" applyProtection="1">
      <alignment horizontal="center" wrapText="1"/>
      <protection locked="0"/>
    </xf>
    <xf numFmtId="49" fontId="19" fillId="0" borderId="37" xfId="0" applyNumberFormat="1" applyFont="1" applyFill="1" applyBorder="1" applyAlignment="1" applyProtection="1">
      <alignment horizontal="center" wrapText="1"/>
      <protection locked="0"/>
    </xf>
    <xf numFmtId="49" fontId="19" fillId="0" borderId="36" xfId="0" applyNumberFormat="1" applyFont="1" applyBorder="1" applyAlignment="1" applyProtection="1">
      <alignment horizontal="center" wrapText="1"/>
      <protection locked="0"/>
    </xf>
    <xf numFmtId="49" fontId="19" fillId="0" borderId="37" xfId="0" applyNumberFormat="1" applyFont="1" applyBorder="1" applyAlignment="1" applyProtection="1">
      <alignment horizontal="center" wrapText="1"/>
      <protection locked="0"/>
    </xf>
    <xf numFmtId="0" fontId="19" fillId="0" borderId="38" xfId="0" applyFont="1" applyFill="1" applyBorder="1" applyAlignment="1">
      <alignment horizontal="left" wrapText="1"/>
    </xf>
    <xf numFmtId="0" fontId="19" fillId="0" borderId="39" xfId="0" applyFont="1" applyFill="1" applyBorder="1" applyAlignment="1">
      <alignment horizontal="left" wrapText="1"/>
    </xf>
    <xf numFmtId="0" fontId="19" fillId="0" borderId="38" xfId="0" applyFont="1" applyFill="1" applyBorder="1" applyAlignment="1" applyProtection="1">
      <alignment horizontal="left" wrapText="1"/>
      <protection locked="0"/>
    </xf>
    <xf numFmtId="0" fontId="19" fillId="0" borderId="40" xfId="0" applyFont="1" applyFill="1" applyBorder="1" applyAlignment="1">
      <alignment horizontal="left" wrapText="1"/>
    </xf>
    <xf numFmtId="49" fontId="19" fillId="0" borderId="41" xfId="0" applyNumberFormat="1" applyFont="1" applyFill="1" applyBorder="1" applyAlignment="1">
      <alignment horizontal="center" wrapText="1"/>
    </xf>
    <xf numFmtId="49" fontId="19" fillId="0" borderId="30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left" wrapText="1"/>
    </xf>
    <xf numFmtId="49" fontId="19" fillId="0" borderId="37" xfId="0" applyNumberFormat="1" applyFont="1" applyFill="1" applyBorder="1" applyAlignment="1" applyProtection="1">
      <alignment horizontal="center"/>
      <protection locked="0"/>
    </xf>
    <xf numFmtId="4" fontId="20" fillId="0" borderId="42" xfId="0" applyNumberFormat="1" applyFont="1" applyFill="1" applyBorder="1" applyAlignment="1">
      <alignment horizontal="center"/>
    </xf>
    <xf numFmtId="4" fontId="20" fillId="0" borderId="43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0" fillId="0" borderId="30" xfId="0" applyNumberFormat="1" applyFont="1" applyFill="1" applyBorder="1" applyAlignment="1">
      <alignment horizontal="center"/>
    </xf>
    <xf numFmtId="4" fontId="20" fillId="0" borderId="31" xfId="0" applyNumberFormat="1" applyFont="1" applyFill="1" applyBorder="1" applyAlignment="1">
      <alignment horizontal="center"/>
    </xf>
    <xf numFmtId="4" fontId="20" fillId="0" borderId="30" xfId="0" applyNumberFormat="1" applyFont="1" applyFill="1" applyBorder="1" applyAlignment="1" applyProtection="1">
      <alignment horizontal="right"/>
      <protection locked="0"/>
    </xf>
    <xf numFmtId="4" fontId="20" fillId="0" borderId="35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Fill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45" xfId="0" applyFont="1" applyFill="1" applyBorder="1" applyAlignment="1">
      <alignment horizontal="left" wrapText="1"/>
    </xf>
    <xf numFmtId="49" fontId="19" fillId="0" borderId="46" xfId="0" applyNumberFormat="1" applyFont="1" applyFill="1" applyBorder="1" applyAlignment="1">
      <alignment horizontal="center" wrapText="1"/>
    </xf>
    <xf numFmtId="49" fontId="19" fillId="0" borderId="46" xfId="0" applyNumberFormat="1" applyFont="1" applyFill="1" applyBorder="1" applyAlignment="1" applyProtection="1">
      <alignment horizontal="center" wrapText="1"/>
      <protection locked="0"/>
    </xf>
    <xf numFmtId="49" fontId="19" fillId="0" borderId="47" xfId="0" applyNumberFormat="1" applyFont="1" applyFill="1" applyBorder="1" applyAlignment="1" applyProtection="1">
      <alignment horizontal="center" wrapText="1"/>
      <protection locked="0"/>
    </xf>
    <xf numFmtId="0" fontId="19" fillId="0" borderId="13" xfId="0" applyFont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4" fontId="20" fillId="0" borderId="35" xfId="0" applyNumberFormat="1" applyFont="1" applyFill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4" fontId="20" fillId="0" borderId="48" xfId="0" applyNumberFormat="1" applyFont="1" applyBorder="1" applyAlignment="1">
      <alignment horizontal="right"/>
    </xf>
    <xf numFmtId="4" fontId="20" fillId="0" borderId="5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/>
    </xf>
    <xf numFmtId="4" fontId="20" fillId="0" borderId="51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 applyProtection="1">
      <alignment horizontal="center" wrapText="1"/>
      <protection locked="0"/>
    </xf>
    <xf numFmtId="49" fontId="19" fillId="0" borderId="35" xfId="0" applyNumberFormat="1" applyFont="1" applyFill="1" applyBorder="1" applyAlignment="1" applyProtection="1">
      <alignment horizontal="center" wrapText="1"/>
      <protection locked="0"/>
    </xf>
    <xf numFmtId="49" fontId="19" fillId="0" borderId="54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 applyProtection="1">
      <alignment horizontal="center"/>
      <protection locked="0"/>
    </xf>
    <xf numFmtId="49" fontId="19" fillId="0" borderId="35" xfId="0" applyNumberFormat="1" applyFont="1" applyFill="1" applyBorder="1" applyAlignment="1" applyProtection="1">
      <alignment horizontal="center"/>
      <protection locked="0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56" xfId="0" applyNumberFormat="1" applyFont="1" applyBorder="1" applyAlignment="1">
      <alignment horizontal="center" vertical="center" wrapText="1"/>
    </xf>
    <xf numFmtId="49" fontId="19" fillId="0" borderId="57" xfId="0" applyNumberFormat="1" applyFont="1" applyBorder="1" applyAlignment="1">
      <alignment horizontal="center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9" fillId="0" borderId="62" xfId="0" applyNumberFormat="1" applyFont="1" applyFill="1" applyBorder="1" applyAlignment="1">
      <alignment horizontal="center" wrapText="1"/>
    </xf>
    <xf numFmtId="49" fontId="19" fillId="0" borderId="63" xfId="0" applyNumberFormat="1" applyFont="1" applyFill="1" applyBorder="1" applyAlignment="1">
      <alignment horizontal="center" wrapText="1"/>
    </xf>
    <xf numFmtId="49" fontId="19" fillId="0" borderId="64" xfId="0" applyNumberFormat="1" applyFont="1" applyFill="1" applyBorder="1" applyAlignment="1">
      <alignment horizontal="center" wrapText="1"/>
    </xf>
    <xf numFmtId="49" fontId="19" fillId="0" borderId="56" xfId="0" applyNumberFormat="1" applyFont="1" applyFill="1" applyBorder="1" applyAlignment="1">
      <alignment horizontal="center" wrapText="1"/>
    </xf>
    <xf numFmtId="49" fontId="19" fillId="0" borderId="57" xfId="0" applyNumberFormat="1" applyFont="1" applyFill="1" applyBorder="1" applyAlignment="1">
      <alignment horizontal="center" wrapText="1"/>
    </xf>
    <xf numFmtId="49" fontId="19" fillId="0" borderId="58" xfId="0" applyNumberFormat="1" applyFont="1" applyFill="1" applyBorder="1" applyAlignment="1">
      <alignment horizontal="center" wrapText="1"/>
    </xf>
    <xf numFmtId="49" fontId="19" fillId="0" borderId="59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65" xfId="0" applyNumberFormat="1" applyFont="1" applyFill="1" applyBorder="1" applyAlignment="1">
      <alignment horizontal="center"/>
    </xf>
    <xf numFmtId="49" fontId="19" fillId="0" borderId="66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 wrapText="1"/>
    </xf>
    <xf numFmtId="49" fontId="19" fillId="0" borderId="53" xfId="0" applyNumberFormat="1" applyFont="1" applyFill="1" applyBorder="1" applyAlignment="1">
      <alignment horizontal="center" wrapText="1"/>
    </xf>
    <xf numFmtId="49" fontId="19" fillId="0" borderId="35" xfId="0" applyNumberFormat="1" applyFont="1" applyFill="1" applyBorder="1" applyAlignment="1">
      <alignment horizontal="center" wrapText="1"/>
    </xf>
    <xf numFmtId="49" fontId="19" fillId="0" borderId="54" xfId="0" applyNumberFormat="1" applyFont="1" applyFill="1" applyBorder="1" applyAlignment="1" applyProtection="1">
      <alignment horizontal="center" wrapText="1"/>
      <protection locked="0"/>
    </xf>
    <xf numFmtId="49" fontId="19" fillId="0" borderId="67" xfId="0" applyNumberFormat="1" applyFont="1" applyFill="1" applyBorder="1" applyAlignment="1" applyProtection="1">
      <alignment horizontal="center" wrapText="1"/>
      <protection locked="0"/>
    </xf>
    <xf numFmtId="49" fontId="19" fillId="0" borderId="54" xfId="0" applyNumberFormat="1" applyFont="1" applyFill="1" applyBorder="1" applyAlignment="1">
      <alignment horizontal="center" wrapText="1"/>
    </xf>
    <xf numFmtId="49" fontId="19" fillId="0" borderId="67" xfId="0" applyNumberFormat="1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19" fillId="0" borderId="54" xfId="0" applyNumberFormat="1" applyFont="1" applyBorder="1" applyAlignment="1" applyProtection="1">
      <alignment horizontal="center" wrapText="1"/>
      <protection locked="0"/>
    </xf>
    <xf numFmtId="49" fontId="19" fillId="0" borderId="53" xfId="0" applyNumberFormat="1" applyFont="1" applyBorder="1" applyAlignment="1" applyProtection="1">
      <alignment horizontal="center" wrapText="1"/>
      <protection locked="0"/>
    </xf>
    <xf numFmtId="49" fontId="19" fillId="0" borderId="35" xfId="0" applyNumberFormat="1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zoomScalePageLayoutView="0" workbookViewId="0" topLeftCell="A157">
      <selection activeCell="B13" sqref="B13:I13"/>
    </sheetView>
  </sheetViews>
  <sheetFormatPr defaultColWidth="9.00390625" defaultRowHeight="12.75"/>
  <cols>
    <col min="1" max="1" width="71.875" style="0" customWidth="1"/>
    <col min="2" max="3" width="5.625" style="0" customWidth="1"/>
    <col min="4" max="4" width="7.625" style="0" customWidth="1"/>
    <col min="5" max="5" width="10.625" style="0" customWidth="1"/>
    <col min="6" max="6" width="4.50390625" style="0" customWidth="1"/>
    <col min="7" max="7" width="5.625" style="0" customWidth="1"/>
    <col min="8" max="8" width="16.00390625" style="0" customWidth="1"/>
    <col min="9" max="9" width="16.50390625" style="0" customWidth="1"/>
    <col min="10" max="10" width="19.625" style="0" hidden="1" customWidth="1"/>
    <col min="11" max="11" width="24.375" style="0" hidden="1" customWidth="1"/>
    <col min="12" max="12" width="34.625" style="0" hidden="1" customWidth="1"/>
  </cols>
  <sheetData>
    <row r="1" spans="6:9" ht="12.75" hidden="1">
      <c r="F1" s="134" t="s">
        <v>733</v>
      </c>
      <c r="G1" s="134"/>
      <c r="H1" s="134"/>
      <c r="I1" s="134"/>
    </row>
    <row r="2" spans="6:9" ht="12.75" hidden="1">
      <c r="F2" s="134"/>
      <c r="G2" s="134"/>
      <c r="H2" s="134"/>
      <c r="I2" s="134"/>
    </row>
    <row r="3" spans="6:9" ht="12.75">
      <c r="F3" s="134"/>
      <c r="G3" s="134"/>
      <c r="H3" s="134"/>
      <c r="I3" s="134"/>
    </row>
    <row r="4" spans="6:9" ht="12.75">
      <c r="F4" s="134"/>
      <c r="G4" s="134"/>
      <c r="H4" s="134"/>
      <c r="I4" s="134"/>
    </row>
    <row r="5" spans="6:9" ht="12.75">
      <c r="F5" s="134"/>
      <c r="G5" s="134"/>
      <c r="H5" s="134"/>
      <c r="I5" s="134"/>
    </row>
    <row r="6" spans="6:9" ht="12.75">
      <c r="F6" s="134"/>
      <c r="G6" s="134"/>
      <c r="H6" s="134"/>
      <c r="I6" s="134"/>
    </row>
    <row r="7" spans="6:9" ht="12.75">
      <c r="F7" s="134"/>
      <c r="G7" s="134"/>
      <c r="H7" s="134"/>
      <c r="I7" s="134"/>
    </row>
    <row r="8" spans="1:12" ht="17.25" customHeight="1" thickBot="1">
      <c r="A8" s="175" t="s">
        <v>663</v>
      </c>
      <c r="B8" s="175"/>
      <c r="C8" s="175"/>
      <c r="D8" s="175"/>
      <c r="E8" s="175"/>
      <c r="F8" s="175"/>
      <c r="G8" s="175"/>
      <c r="H8" s="175"/>
      <c r="I8" s="175"/>
      <c r="J8" s="133"/>
      <c r="K8" s="16" t="s">
        <v>683</v>
      </c>
      <c r="L8" s="3"/>
    </row>
    <row r="9" spans="1:12" ht="17.25" customHeight="1" thickBot="1">
      <c r="A9" s="193" t="s">
        <v>565</v>
      </c>
      <c r="B9" s="194"/>
      <c r="C9" s="194"/>
      <c r="D9" s="194"/>
      <c r="E9" s="194"/>
      <c r="F9" s="194"/>
      <c r="G9" s="194"/>
      <c r="H9" s="194"/>
      <c r="I9" s="194"/>
      <c r="J9" s="72"/>
      <c r="K9" s="16"/>
      <c r="L9" s="3"/>
    </row>
    <row r="10" spans="1:12" ht="12.75">
      <c r="A10" s="4"/>
      <c r="B10" s="2"/>
      <c r="C10" s="1"/>
      <c r="D10" s="1"/>
      <c r="E10" s="1"/>
      <c r="F10" s="1"/>
      <c r="G10" s="1"/>
      <c r="H10" s="3"/>
      <c r="I10" s="3"/>
      <c r="J10" s="38"/>
      <c r="K10" s="16" t="s">
        <v>635</v>
      </c>
      <c r="L10" s="3"/>
    </row>
    <row r="11" spans="1:12" ht="13.5">
      <c r="A11" s="130" t="s">
        <v>673</v>
      </c>
      <c r="B11" s="188" t="s">
        <v>682</v>
      </c>
      <c r="C11" s="188"/>
      <c r="D11" s="188"/>
      <c r="E11" s="131"/>
      <c r="F11" s="16"/>
      <c r="G11" s="189"/>
      <c r="H11" s="189"/>
      <c r="I11" s="24"/>
      <c r="J11" s="55"/>
      <c r="K11" s="16" t="s">
        <v>640</v>
      </c>
      <c r="L11" s="3"/>
    </row>
    <row r="12" spans="1:12" ht="0.75" customHeight="1">
      <c r="A12" s="2"/>
      <c r="B12" s="2"/>
      <c r="C12" s="2"/>
      <c r="D12" s="2"/>
      <c r="E12" s="2"/>
      <c r="F12" s="2"/>
      <c r="G12" s="2"/>
      <c r="H12" s="5"/>
      <c r="I12" s="25"/>
      <c r="J12" s="39"/>
      <c r="K12" s="16" t="s">
        <v>686</v>
      </c>
      <c r="L12" s="3"/>
    </row>
    <row r="13" spans="1:12" ht="19.5" customHeight="1">
      <c r="A13" s="128" t="s">
        <v>664</v>
      </c>
      <c r="B13" s="135" t="s">
        <v>564</v>
      </c>
      <c r="C13" s="135"/>
      <c r="D13" s="135"/>
      <c r="E13" s="135"/>
      <c r="F13" s="135"/>
      <c r="G13" s="135"/>
      <c r="H13" s="135"/>
      <c r="I13" s="136"/>
      <c r="J13" s="132"/>
      <c r="K13" s="16"/>
      <c r="L13" s="3"/>
    </row>
    <row r="14" spans="1:12" ht="13.5">
      <c r="A14" s="128" t="s">
        <v>665</v>
      </c>
      <c r="B14" s="187" t="s">
        <v>681</v>
      </c>
      <c r="C14" s="187"/>
      <c r="D14" s="187"/>
      <c r="E14" s="187"/>
      <c r="F14" s="187"/>
      <c r="G14" s="187"/>
      <c r="H14" s="187"/>
      <c r="I14" s="25"/>
      <c r="J14" s="40"/>
      <c r="K14" s="16" t="s">
        <v>687</v>
      </c>
      <c r="L14" s="3"/>
    </row>
    <row r="15" spans="1:11" ht="12.75">
      <c r="A15" s="129" t="s">
        <v>680</v>
      </c>
      <c r="B15" s="2"/>
      <c r="C15" s="2"/>
      <c r="D15" s="2"/>
      <c r="E15" s="2"/>
      <c r="F15" s="2"/>
      <c r="G15" s="2"/>
      <c r="H15" s="5"/>
      <c r="I15" s="25"/>
      <c r="J15" s="40"/>
      <c r="K15" s="16"/>
    </row>
    <row r="16" spans="1:11" ht="13.5" thickBot="1">
      <c r="A16" s="128" t="s">
        <v>566</v>
      </c>
      <c r="B16" s="2"/>
      <c r="C16" s="2"/>
      <c r="D16" s="2"/>
      <c r="E16" s="2"/>
      <c r="F16" s="2"/>
      <c r="G16" s="2"/>
      <c r="H16" s="5"/>
      <c r="I16" s="5"/>
      <c r="J16" s="41"/>
      <c r="K16" s="16" t="s">
        <v>684</v>
      </c>
    </row>
    <row r="17" spans="1:11" ht="13.5">
      <c r="A17" s="179" t="s">
        <v>658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53" t="s">
        <v>685</v>
      </c>
    </row>
    <row r="18" spans="1:11" ht="0.75" customHeight="1">
      <c r="A18" s="6"/>
      <c r="B18" s="6"/>
      <c r="C18" s="7"/>
      <c r="D18" s="7"/>
      <c r="E18" s="7"/>
      <c r="F18" s="7"/>
      <c r="G18" s="7"/>
      <c r="H18" s="8"/>
      <c r="I18" s="8"/>
      <c r="J18" s="9"/>
      <c r="K18" s="54"/>
    </row>
    <row r="19" spans="1:11" ht="12.75" customHeight="1">
      <c r="A19" s="146" t="s">
        <v>666</v>
      </c>
      <c r="B19" s="146" t="s">
        <v>667</v>
      </c>
      <c r="C19" s="149" t="s">
        <v>668</v>
      </c>
      <c r="D19" s="150"/>
      <c r="E19" s="150"/>
      <c r="F19" s="150"/>
      <c r="G19" s="151"/>
      <c r="H19" s="146" t="s">
        <v>669</v>
      </c>
      <c r="I19" s="146" t="s">
        <v>567</v>
      </c>
      <c r="J19" s="176" t="s">
        <v>670</v>
      </c>
      <c r="K19" s="46"/>
    </row>
    <row r="20" spans="1:11" ht="12.75">
      <c r="A20" s="147"/>
      <c r="B20" s="147"/>
      <c r="C20" s="152"/>
      <c r="D20" s="153"/>
      <c r="E20" s="153"/>
      <c r="F20" s="153"/>
      <c r="G20" s="154"/>
      <c r="H20" s="147"/>
      <c r="I20" s="147"/>
      <c r="J20" s="177"/>
      <c r="K20" s="46"/>
    </row>
    <row r="21" spans="1:11" ht="21.75" customHeight="1">
      <c r="A21" s="148"/>
      <c r="B21" s="148"/>
      <c r="C21" s="155"/>
      <c r="D21" s="156"/>
      <c r="E21" s="156"/>
      <c r="F21" s="156"/>
      <c r="G21" s="157"/>
      <c r="H21" s="148"/>
      <c r="I21" s="148"/>
      <c r="J21" s="178"/>
      <c r="K21" s="46"/>
    </row>
    <row r="22" spans="1:11" ht="14.25" thickBot="1">
      <c r="A22" s="35">
        <v>1</v>
      </c>
      <c r="B22" s="10">
        <v>2</v>
      </c>
      <c r="C22" s="158">
        <v>3</v>
      </c>
      <c r="D22" s="159"/>
      <c r="E22" s="159"/>
      <c r="F22" s="159"/>
      <c r="G22" s="160"/>
      <c r="H22" s="78" t="s">
        <v>635</v>
      </c>
      <c r="I22" s="78" t="s">
        <v>654</v>
      </c>
      <c r="J22" s="11" t="s">
        <v>655</v>
      </c>
      <c r="K22" s="47"/>
    </row>
    <row r="23" spans="1:10" ht="13.5">
      <c r="A23" s="73" t="s">
        <v>657</v>
      </c>
      <c r="B23" s="85" t="s">
        <v>638</v>
      </c>
      <c r="C23" s="161" t="s">
        <v>649</v>
      </c>
      <c r="D23" s="162"/>
      <c r="E23" s="162"/>
      <c r="F23" s="162"/>
      <c r="G23" s="163"/>
      <c r="H23" s="79">
        <v>31316775</v>
      </c>
      <c r="I23" s="79">
        <v>7562704.04</v>
      </c>
      <c r="J23" s="60">
        <v>24087473.44</v>
      </c>
    </row>
    <row r="24" spans="1:10" ht="13.5">
      <c r="A24" s="74" t="s">
        <v>636</v>
      </c>
      <c r="B24" s="86"/>
      <c r="C24" s="180"/>
      <c r="D24" s="181"/>
      <c r="E24" s="181"/>
      <c r="F24" s="181"/>
      <c r="G24" s="182"/>
      <c r="H24" s="79"/>
      <c r="I24" s="80"/>
      <c r="J24" s="61"/>
    </row>
    <row r="25" spans="1:12" ht="13.5">
      <c r="A25" s="75" t="s">
        <v>472</v>
      </c>
      <c r="B25" s="89" t="s">
        <v>638</v>
      </c>
      <c r="C25" s="87" t="s">
        <v>473</v>
      </c>
      <c r="D25" s="185" t="s">
        <v>688</v>
      </c>
      <c r="E25" s="181"/>
      <c r="F25" s="181"/>
      <c r="G25" s="182"/>
      <c r="H25" s="79">
        <v>1089100</v>
      </c>
      <c r="I25" s="80">
        <v>574831.24</v>
      </c>
      <c r="J25" s="61">
        <v>514268.76</v>
      </c>
      <c r="K25" s="50" t="str">
        <f aca="true" t="shared" si="0" ref="K25:K56">C25&amp;D25&amp;G25</f>
        <v>10000000000000000000</v>
      </c>
      <c r="L25" s="43" t="s">
        <v>474</v>
      </c>
    </row>
    <row r="26" spans="1:12" ht="13.5">
      <c r="A26" s="75" t="s">
        <v>475</v>
      </c>
      <c r="B26" s="89" t="s">
        <v>638</v>
      </c>
      <c r="C26" s="87" t="s">
        <v>473</v>
      </c>
      <c r="D26" s="185" t="s">
        <v>476</v>
      </c>
      <c r="E26" s="181"/>
      <c r="F26" s="181"/>
      <c r="G26" s="182"/>
      <c r="H26" s="79">
        <v>1089100</v>
      </c>
      <c r="I26" s="80">
        <v>574831.24</v>
      </c>
      <c r="J26" s="61">
        <v>514268.76</v>
      </c>
      <c r="K26" s="50" t="str">
        <f t="shared" si="0"/>
        <v>10010000000000000000</v>
      </c>
      <c r="L26" s="43" t="s">
        <v>477</v>
      </c>
    </row>
    <row r="27" spans="1:12" ht="26.25" customHeight="1">
      <c r="A27" s="75" t="s">
        <v>478</v>
      </c>
      <c r="B27" s="89" t="s">
        <v>638</v>
      </c>
      <c r="C27" s="87" t="s">
        <v>473</v>
      </c>
      <c r="D27" s="185" t="s">
        <v>479</v>
      </c>
      <c r="E27" s="181"/>
      <c r="F27" s="181"/>
      <c r="G27" s="182"/>
      <c r="H27" s="79">
        <v>1089100</v>
      </c>
      <c r="I27" s="80">
        <v>574831.24</v>
      </c>
      <c r="J27" s="61">
        <v>514268.76</v>
      </c>
      <c r="K27" s="50" t="str">
        <f t="shared" si="0"/>
        <v>10010300000000000000</v>
      </c>
      <c r="L27" s="43" t="s">
        <v>480</v>
      </c>
    </row>
    <row r="28" spans="1:12" ht="26.25">
      <c r="A28" s="75" t="s">
        <v>481</v>
      </c>
      <c r="B28" s="89" t="s">
        <v>638</v>
      </c>
      <c r="C28" s="87" t="s">
        <v>473</v>
      </c>
      <c r="D28" s="185" t="s">
        <v>482</v>
      </c>
      <c r="E28" s="181"/>
      <c r="F28" s="181"/>
      <c r="G28" s="182"/>
      <c r="H28" s="79">
        <v>1089100</v>
      </c>
      <c r="I28" s="80">
        <v>574831.24</v>
      </c>
      <c r="J28" s="61">
        <v>514268.76</v>
      </c>
      <c r="K28" s="50" t="str">
        <f t="shared" si="0"/>
        <v>10010302000010000110</v>
      </c>
      <c r="L28" s="43" t="s">
        <v>483</v>
      </c>
    </row>
    <row r="29" spans="1:12" ht="42" customHeight="1">
      <c r="A29" s="75" t="s">
        <v>484</v>
      </c>
      <c r="B29" s="89" t="s">
        <v>638</v>
      </c>
      <c r="C29" s="87" t="s">
        <v>473</v>
      </c>
      <c r="D29" s="185" t="s">
        <v>485</v>
      </c>
      <c r="E29" s="181"/>
      <c r="F29" s="181"/>
      <c r="G29" s="182"/>
      <c r="H29" s="79">
        <v>394900</v>
      </c>
      <c r="I29" s="80">
        <v>260949.21</v>
      </c>
      <c r="J29" s="61">
        <v>133950.79</v>
      </c>
      <c r="K29" s="50" t="str">
        <f t="shared" si="0"/>
        <v>10010302230010000110</v>
      </c>
      <c r="L29" s="43" t="s">
        <v>486</v>
      </c>
    </row>
    <row r="30" spans="1:12" s="37" customFormat="1" ht="67.5" customHeight="1">
      <c r="A30" s="76" t="s">
        <v>487</v>
      </c>
      <c r="B30" s="90" t="s">
        <v>638</v>
      </c>
      <c r="C30" s="91" t="s">
        <v>473</v>
      </c>
      <c r="D30" s="183" t="s">
        <v>488</v>
      </c>
      <c r="E30" s="141"/>
      <c r="F30" s="141"/>
      <c r="G30" s="142"/>
      <c r="H30" s="81">
        <v>394900</v>
      </c>
      <c r="I30" s="82">
        <v>260949.21</v>
      </c>
      <c r="J30" s="62">
        <f>IF(IF(H30="",0,H30)=0,0,(IF(H30&gt;0,IF(I30&gt;H30,0,H30-I30),IF(I30&gt;H30,H30-I30,0))))</f>
        <v>133950.79</v>
      </c>
      <c r="K30" s="51" t="str">
        <f t="shared" si="0"/>
        <v>10010302231010000110</v>
      </c>
      <c r="L30" s="36" t="str">
        <f>C30&amp;D30&amp;G30</f>
        <v>10010302231010000110</v>
      </c>
    </row>
    <row r="31" spans="1:12" ht="57" customHeight="1">
      <c r="A31" s="75" t="s">
        <v>489</v>
      </c>
      <c r="B31" s="89" t="s">
        <v>638</v>
      </c>
      <c r="C31" s="87" t="s">
        <v>473</v>
      </c>
      <c r="D31" s="185" t="s">
        <v>490</v>
      </c>
      <c r="E31" s="181"/>
      <c r="F31" s="181"/>
      <c r="G31" s="182"/>
      <c r="H31" s="79">
        <v>2700</v>
      </c>
      <c r="I31" s="80">
        <v>1979.85</v>
      </c>
      <c r="J31" s="61">
        <v>720.15</v>
      </c>
      <c r="K31" s="50" t="str">
        <f t="shared" si="0"/>
        <v>10010302240010000110</v>
      </c>
      <c r="L31" s="43" t="s">
        <v>491</v>
      </c>
    </row>
    <row r="32" spans="1:12" s="37" customFormat="1" ht="81.75" customHeight="1">
      <c r="A32" s="76" t="s">
        <v>492</v>
      </c>
      <c r="B32" s="90" t="s">
        <v>638</v>
      </c>
      <c r="C32" s="91" t="s">
        <v>473</v>
      </c>
      <c r="D32" s="183" t="s">
        <v>493</v>
      </c>
      <c r="E32" s="141"/>
      <c r="F32" s="141"/>
      <c r="G32" s="142"/>
      <c r="H32" s="81">
        <v>2700</v>
      </c>
      <c r="I32" s="82">
        <v>1979.85</v>
      </c>
      <c r="J32" s="62">
        <f>IF(IF(H32="",0,H32)=0,0,(IF(H32&gt;0,IF(I32&gt;H32,0,H32-I32),IF(I32&gt;H32,H32-I32,0))))</f>
        <v>720.15</v>
      </c>
      <c r="K32" s="51" t="str">
        <f t="shared" si="0"/>
        <v>10010302241010000110</v>
      </c>
      <c r="L32" s="36" t="str">
        <f>C32&amp;D32&amp;G32</f>
        <v>10010302241010000110</v>
      </c>
    </row>
    <row r="33" spans="1:12" ht="44.25" customHeight="1">
      <c r="A33" s="75" t="s">
        <v>494</v>
      </c>
      <c r="B33" s="89" t="s">
        <v>638</v>
      </c>
      <c r="C33" s="87" t="s">
        <v>473</v>
      </c>
      <c r="D33" s="185" t="s">
        <v>495</v>
      </c>
      <c r="E33" s="181"/>
      <c r="F33" s="181"/>
      <c r="G33" s="182"/>
      <c r="H33" s="79">
        <v>764900</v>
      </c>
      <c r="I33" s="80">
        <v>361607.14</v>
      </c>
      <c r="J33" s="61">
        <v>403292.86</v>
      </c>
      <c r="K33" s="50" t="str">
        <f t="shared" si="0"/>
        <v>10010302250010000110</v>
      </c>
      <c r="L33" s="43" t="s">
        <v>496</v>
      </c>
    </row>
    <row r="34" spans="1:12" s="37" customFormat="1" ht="65.25" customHeight="1">
      <c r="A34" s="76" t="s">
        <v>502</v>
      </c>
      <c r="B34" s="90" t="s">
        <v>638</v>
      </c>
      <c r="C34" s="91" t="s">
        <v>473</v>
      </c>
      <c r="D34" s="183" t="s">
        <v>503</v>
      </c>
      <c r="E34" s="141"/>
      <c r="F34" s="141"/>
      <c r="G34" s="142"/>
      <c r="H34" s="81">
        <v>764900</v>
      </c>
      <c r="I34" s="82">
        <v>361607.14</v>
      </c>
      <c r="J34" s="62">
        <f>IF(IF(H34="",0,H34)=0,0,(IF(H34&gt;0,IF(I34&gt;H34,0,H34-I34),IF(I34&gt;H34,H34-I34,0))))</f>
        <v>403292.86</v>
      </c>
      <c r="K34" s="51" t="str">
        <f t="shared" si="0"/>
        <v>10010302251010000110</v>
      </c>
      <c r="L34" s="36" t="str">
        <f>C34&amp;D34&amp;G34</f>
        <v>10010302251010000110</v>
      </c>
    </row>
    <row r="35" spans="1:12" ht="45" customHeight="1">
      <c r="A35" s="75" t="s">
        <v>504</v>
      </c>
      <c r="B35" s="89" t="s">
        <v>638</v>
      </c>
      <c r="C35" s="87" t="s">
        <v>473</v>
      </c>
      <c r="D35" s="185" t="s">
        <v>505</v>
      </c>
      <c r="E35" s="181"/>
      <c r="F35" s="181"/>
      <c r="G35" s="182"/>
      <c r="H35" s="79">
        <v>-73400</v>
      </c>
      <c r="I35" s="80">
        <v>-49704.96</v>
      </c>
      <c r="J35" s="61">
        <v>-23695.04</v>
      </c>
      <c r="K35" s="50" t="str">
        <f t="shared" si="0"/>
        <v>10010302260010000110</v>
      </c>
      <c r="L35" s="43" t="s">
        <v>506</v>
      </c>
    </row>
    <row r="36" spans="1:12" s="37" customFormat="1" ht="67.5" customHeight="1">
      <c r="A36" s="76" t="s">
        <v>507</v>
      </c>
      <c r="B36" s="90" t="s">
        <v>638</v>
      </c>
      <c r="C36" s="91" t="s">
        <v>473</v>
      </c>
      <c r="D36" s="183" t="s">
        <v>508</v>
      </c>
      <c r="E36" s="141"/>
      <c r="F36" s="141"/>
      <c r="G36" s="142"/>
      <c r="H36" s="81">
        <v>-73400</v>
      </c>
      <c r="I36" s="82">
        <v>-49704.96</v>
      </c>
      <c r="J36" s="62">
        <f>IF(IF(H36="",0,H36)=0,0,(IF(H36&gt;0,IF(I36&gt;H36,0,H36-I36),IF(I36&gt;H36,H36-I36,0))))</f>
        <v>-23695.04</v>
      </c>
      <c r="K36" s="51" t="str">
        <f t="shared" si="0"/>
        <v>10010302261010000110</v>
      </c>
      <c r="L36" s="36" t="str">
        <f>C36&amp;D36&amp;G36</f>
        <v>10010302261010000110</v>
      </c>
    </row>
    <row r="37" spans="1:12" ht="13.5">
      <c r="A37" s="75" t="s">
        <v>509</v>
      </c>
      <c r="B37" s="89" t="s">
        <v>638</v>
      </c>
      <c r="C37" s="87" t="s">
        <v>510</v>
      </c>
      <c r="D37" s="185" t="s">
        <v>688</v>
      </c>
      <c r="E37" s="181"/>
      <c r="F37" s="181"/>
      <c r="G37" s="182"/>
      <c r="H37" s="79">
        <v>13412000</v>
      </c>
      <c r="I37" s="80">
        <v>4225754.82</v>
      </c>
      <c r="J37" s="61">
        <v>9333937.46</v>
      </c>
      <c r="K37" s="50" t="str">
        <f t="shared" si="0"/>
        <v>18200000000000000000</v>
      </c>
      <c r="L37" s="43" t="s">
        <v>511</v>
      </c>
    </row>
    <row r="38" spans="1:12" ht="13.5">
      <c r="A38" s="75" t="s">
        <v>475</v>
      </c>
      <c r="B38" s="89" t="s">
        <v>638</v>
      </c>
      <c r="C38" s="87" t="s">
        <v>510</v>
      </c>
      <c r="D38" s="185" t="s">
        <v>476</v>
      </c>
      <c r="E38" s="181"/>
      <c r="F38" s="181"/>
      <c r="G38" s="182"/>
      <c r="H38" s="79">
        <v>13412000</v>
      </c>
      <c r="I38" s="80">
        <v>4225754.82</v>
      </c>
      <c r="J38" s="61">
        <v>9333937.46</v>
      </c>
      <c r="K38" s="50" t="str">
        <f t="shared" si="0"/>
        <v>18210000000000000000</v>
      </c>
      <c r="L38" s="43" t="s">
        <v>512</v>
      </c>
    </row>
    <row r="39" spans="1:12" ht="13.5">
      <c r="A39" s="75" t="s">
        <v>513</v>
      </c>
      <c r="B39" s="89" t="s">
        <v>638</v>
      </c>
      <c r="C39" s="87" t="s">
        <v>510</v>
      </c>
      <c r="D39" s="185" t="s">
        <v>514</v>
      </c>
      <c r="E39" s="181"/>
      <c r="F39" s="181"/>
      <c r="G39" s="182"/>
      <c r="H39" s="79">
        <v>6058000</v>
      </c>
      <c r="I39" s="80">
        <v>2660683.33</v>
      </c>
      <c r="J39" s="61">
        <v>3400136.1</v>
      </c>
      <c r="K39" s="50" t="str">
        <f t="shared" si="0"/>
        <v>18210100000000000000</v>
      </c>
      <c r="L39" s="43" t="s">
        <v>515</v>
      </c>
    </row>
    <row r="40" spans="1:12" ht="13.5">
      <c r="A40" s="75" t="s">
        <v>516</v>
      </c>
      <c r="B40" s="89" t="s">
        <v>638</v>
      </c>
      <c r="C40" s="87" t="s">
        <v>510</v>
      </c>
      <c r="D40" s="185" t="s">
        <v>517</v>
      </c>
      <c r="E40" s="181"/>
      <c r="F40" s="181"/>
      <c r="G40" s="182"/>
      <c r="H40" s="79">
        <v>6058000</v>
      </c>
      <c r="I40" s="80">
        <v>2660683.33</v>
      </c>
      <c r="J40" s="61">
        <v>3400136.1</v>
      </c>
      <c r="K40" s="50" t="str">
        <f t="shared" si="0"/>
        <v>18210102000010000110</v>
      </c>
      <c r="L40" s="43" t="s">
        <v>518</v>
      </c>
    </row>
    <row r="41" spans="1:12" s="37" customFormat="1" ht="53.25" customHeight="1">
      <c r="A41" s="76" t="s">
        <v>519</v>
      </c>
      <c r="B41" s="90" t="s">
        <v>638</v>
      </c>
      <c r="C41" s="91" t="s">
        <v>510</v>
      </c>
      <c r="D41" s="183" t="s">
        <v>520</v>
      </c>
      <c r="E41" s="141"/>
      <c r="F41" s="141"/>
      <c r="G41" s="142"/>
      <c r="H41" s="81">
        <v>6033000</v>
      </c>
      <c r="I41" s="82">
        <v>2637758.6</v>
      </c>
      <c r="J41" s="62">
        <f>IF(IF(H41="",0,H41)=0,0,(IF(H41&gt;0,IF(I41&gt;H41,0,H41-I41),IF(I41&gt;H41,H41-I41,0))))</f>
        <v>3395241.4</v>
      </c>
      <c r="K41" s="51" t="str">
        <f t="shared" si="0"/>
        <v>18210102010010000110</v>
      </c>
      <c r="L41" s="36" t="str">
        <f>C41&amp;D41&amp;G41</f>
        <v>18210102010010000110</v>
      </c>
    </row>
    <row r="42" spans="1:12" s="37" customFormat="1" ht="68.25" customHeight="1">
      <c r="A42" s="76" t="s">
        <v>521</v>
      </c>
      <c r="B42" s="90" t="s">
        <v>638</v>
      </c>
      <c r="C42" s="91" t="s">
        <v>510</v>
      </c>
      <c r="D42" s="183" t="s">
        <v>522</v>
      </c>
      <c r="E42" s="141"/>
      <c r="F42" s="141"/>
      <c r="G42" s="142"/>
      <c r="H42" s="81">
        <v>5000</v>
      </c>
      <c r="I42" s="82">
        <v>105.3</v>
      </c>
      <c r="J42" s="62">
        <f>IF(IF(H42="",0,H42)=0,0,(IF(H42&gt;0,IF(I42&gt;H42,0,H42-I42),IF(I42&gt;H42,H42-I42,0))))</f>
        <v>4894.7</v>
      </c>
      <c r="K42" s="51" t="str">
        <f t="shared" si="0"/>
        <v>18210102020010000110</v>
      </c>
      <c r="L42" s="36" t="str">
        <f>C42&amp;D42&amp;G42</f>
        <v>18210102020010000110</v>
      </c>
    </row>
    <row r="43" spans="1:12" s="37" customFormat="1" ht="30" customHeight="1">
      <c r="A43" s="76" t="s">
        <v>523</v>
      </c>
      <c r="B43" s="90" t="s">
        <v>638</v>
      </c>
      <c r="C43" s="91" t="s">
        <v>510</v>
      </c>
      <c r="D43" s="183" t="s">
        <v>524</v>
      </c>
      <c r="E43" s="141"/>
      <c r="F43" s="141"/>
      <c r="G43" s="142"/>
      <c r="H43" s="81">
        <v>20000</v>
      </c>
      <c r="I43" s="82">
        <v>22819.43</v>
      </c>
      <c r="J43" s="62">
        <f>IF(IF(H43="",0,H43)=0,0,(IF(H43&gt;0,IF(I43&gt;H43,0,H43-I43),IF(I43&gt;H43,H43-I43,0))))</f>
        <v>0</v>
      </c>
      <c r="K43" s="51" t="str">
        <f t="shared" si="0"/>
        <v>18210102030010000110</v>
      </c>
      <c r="L43" s="36" t="str">
        <f>C43&amp;D43&amp;G43</f>
        <v>18210102030010000110</v>
      </c>
    </row>
    <row r="44" spans="1:12" ht="13.5">
      <c r="A44" s="75" t="s">
        <v>525</v>
      </c>
      <c r="B44" s="89" t="s">
        <v>638</v>
      </c>
      <c r="C44" s="87" t="s">
        <v>510</v>
      </c>
      <c r="D44" s="185" t="s">
        <v>526</v>
      </c>
      <c r="E44" s="181"/>
      <c r="F44" s="181"/>
      <c r="G44" s="182"/>
      <c r="H44" s="79">
        <v>71000</v>
      </c>
      <c r="I44" s="80">
        <v>215872.85</v>
      </c>
      <c r="J44" s="61">
        <v>0</v>
      </c>
      <c r="K44" s="50" t="str">
        <f t="shared" si="0"/>
        <v>18210500000000000000</v>
      </c>
      <c r="L44" s="43" t="s">
        <v>527</v>
      </c>
    </row>
    <row r="45" spans="1:12" ht="13.5">
      <c r="A45" s="75" t="s">
        <v>528</v>
      </c>
      <c r="B45" s="89" t="s">
        <v>638</v>
      </c>
      <c r="C45" s="87" t="s">
        <v>510</v>
      </c>
      <c r="D45" s="185" t="s">
        <v>529</v>
      </c>
      <c r="E45" s="181"/>
      <c r="F45" s="181"/>
      <c r="G45" s="182"/>
      <c r="H45" s="79">
        <v>71000</v>
      </c>
      <c r="I45" s="80">
        <v>215872.85</v>
      </c>
      <c r="J45" s="61">
        <v>0</v>
      </c>
      <c r="K45" s="50" t="str">
        <f t="shared" si="0"/>
        <v>18210503000010000110</v>
      </c>
      <c r="L45" s="43" t="s">
        <v>530</v>
      </c>
    </row>
    <row r="46" spans="1:12" s="37" customFormat="1" ht="13.5">
      <c r="A46" s="76" t="s">
        <v>528</v>
      </c>
      <c r="B46" s="90" t="s">
        <v>638</v>
      </c>
      <c r="C46" s="91" t="s">
        <v>510</v>
      </c>
      <c r="D46" s="183" t="s">
        <v>531</v>
      </c>
      <c r="E46" s="141"/>
      <c r="F46" s="141"/>
      <c r="G46" s="142"/>
      <c r="H46" s="81">
        <v>71000</v>
      </c>
      <c r="I46" s="82">
        <v>215872.85</v>
      </c>
      <c r="J46" s="62">
        <f>IF(IF(H46="",0,H46)=0,0,(IF(H46&gt;0,IF(I46&gt;H46,0,H46-I46),IF(I46&gt;H46,H46-I46,0))))</f>
        <v>0</v>
      </c>
      <c r="K46" s="51" t="str">
        <f t="shared" si="0"/>
        <v>18210503010010000110</v>
      </c>
      <c r="L46" s="36" t="str">
        <f>C46&amp;D46&amp;G46</f>
        <v>18210503010010000110</v>
      </c>
    </row>
    <row r="47" spans="1:12" ht="13.5">
      <c r="A47" s="75" t="s">
        <v>532</v>
      </c>
      <c r="B47" s="89" t="s">
        <v>638</v>
      </c>
      <c r="C47" s="87" t="s">
        <v>510</v>
      </c>
      <c r="D47" s="185" t="s">
        <v>533</v>
      </c>
      <c r="E47" s="181"/>
      <c r="F47" s="181"/>
      <c r="G47" s="182"/>
      <c r="H47" s="79">
        <v>7283000</v>
      </c>
      <c r="I47" s="80">
        <v>1349198.64</v>
      </c>
      <c r="J47" s="61">
        <v>5933801.36</v>
      </c>
      <c r="K47" s="50" t="str">
        <f t="shared" si="0"/>
        <v>18210600000000000000</v>
      </c>
      <c r="L47" s="43" t="s">
        <v>534</v>
      </c>
    </row>
    <row r="48" spans="1:12" ht="13.5">
      <c r="A48" s="75" t="s">
        <v>535</v>
      </c>
      <c r="B48" s="89" t="s">
        <v>638</v>
      </c>
      <c r="C48" s="87" t="s">
        <v>510</v>
      </c>
      <c r="D48" s="185" t="s">
        <v>536</v>
      </c>
      <c r="E48" s="181"/>
      <c r="F48" s="181"/>
      <c r="G48" s="182"/>
      <c r="H48" s="79">
        <v>603000</v>
      </c>
      <c r="I48" s="80">
        <v>106886.66</v>
      </c>
      <c r="J48" s="61">
        <v>496113.34</v>
      </c>
      <c r="K48" s="50" t="str">
        <f t="shared" si="0"/>
        <v>18210601000000000110</v>
      </c>
      <c r="L48" s="43" t="s">
        <v>537</v>
      </c>
    </row>
    <row r="49" spans="1:12" s="37" customFormat="1" ht="27" customHeight="1">
      <c r="A49" s="76" t="s">
        <v>538</v>
      </c>
      <c r="B49" s="90" t="s">
        <v>638</v>
      </c>
      <c r="C49" s="91" t="s">
        <v>510</v>
      </c>
      <c r="D49" s="183" t="s">
        <v>539</v>
      </c>
      <c r="E49" s="141"/>
      <c r="F49" s="141"/>
      <c r="G49" s="142"/>
      <c r="H49" s="81">
        <v>603000</v>
      </c>
      <c r="I49" s="82">
        <v>106886.66</v>
      </c>
      <c r="J49" s="62">
        <f>IF(IF(H49="",0,H49)=0,0,(IF(H49&gt;0,IF(I49&gt;H49,0,H49-I49),IF(I49&gt;H49,H49-I49,0))))</f>
        <v>496113.34</v>
      </c>
      <c r="K49" s="51" t="str">
        <f t="shared" si="0"/>
        <v>18210601030130000110</v>
      </c>
      <c r="L49" s="36" t="str">
        <f>C49&amp;D49&amp;G49</f>
        <v>18210601030130000110</v>
      </c>
    </row>
    <row r="50" spans="1:12" ht="13.5">
      <c r="A50" s="75" t="s">
        <v>540</v>
      </c>
      <c r="B50" s="89" t="s">
        <v>638</v>
      </c>
      <c r="C50" s="87" t="s">
        <v>510</v>
      </c>
      <c r="D50" s="185" t="s">
        <v>541</v>
      </c>
      <c r="E50" s="181"/>
      <c r="F50" s="181"/>
      <c r="G50" s="182"/>
      <c r="H50" s="79">
        <v>6680000</v>
      </c>
      <c r="I50" s="80">
        <v>1242311.98</v>
      </c>
      <c r="J50" s="61">
        <v>5437688.02</v>
      </c>
      <c r="K50" s="50" t="str">
        <f t="shared" si="0"/>
        <v>18210606000000000110</v>
      </c>
      <c r="L50" s="43" t="s">
        <v>542</v>
      </c>
    </row>
    <row r="51" spans="1:12" ht="13.5">
      <c r="A51" s="75" t="s">
        <v>543</v>
      </c>
      <c r="B51" s="89" t="s">
        <v>638</v>
      </c>
      <c r="C51" s="87" t="s">
        <v>510</v>
      </c>
      <c r="D51" s="185" t="s">
        <v>544</v>
      </c>
      <c r="E51" s="181"/>
      <c r="F51" s="181"/>
      <c r="G51" s="182"/>
      <c r="H51" s="79">
        <v>2680000</v>
      </c>
      <c r="I51" s="80">
        <v>587521.47</v>
      </c>
      <c r="J51" s="61">
        <v>2092478.53</v>
      </c>
      <c r="K51" s="50" t="str">
        <f t="shared" si="0"/>
        <v>18210606030000000110</v>
      </c>
      <c r="L51" s="43" t="s">
        <v>545</v>
      </c>
    </row>
    <row r="52" spans="1:12" s="37" customFormat="1" ht="26.25">
      <c r="A52" s="76" t="s">
        <v>546</v>
      </c>
      <c r="B52" s="90" t="s">
        <v>638</v>
      </c>
      <c r="C52" s="91" t="s">
        <v>510</v>
      </c>
      <c r="D52" s="183" t="s">
        <v>547</v>
      </c>
      <c r="E52" s="141"/>
      <c r="F52" s="141"/>
      <c r="G52" s="142"/>
      <c r="H52" s="81">
        <v>2680000</v>
      </c>
      <c r="I52" s="82">
        <v>587521.47</v>
      </c>
      <c r="J52" s="62">
        <f>IF(IF(H52="",0,H52)=0,0,(IF(H52&gt;0,IF(I52&gt;H52,0,H52-I52),IF(I52&gt;H52,H52-I52,0))))</f>
        <v>2092478.53</v>
      </c>
      <c r="K52" s="51" t="str">
        <f t="shared" si="0"/>
        <v>18210606033130000110</v>
      </c>
      <c r="L52" s="36" t="str">
        <f>C52&amp;D52&amp;G52</f>
        <v>18210606033130000110</v>
      </c>
    </row>
    <row r="53" spans="1:12" ht="13.5">
      <c r="A53" s="75" t="s">
        <v>548</v>
      </c>
      <c r="B53" s="89" t="s">
        <v>638</v>
      </c>
      <c r="C53" s="87" t="s">
        <v>510</v>
      </c>
      <c r="D53" s="185" t="s">
        <v>549</v>
      </c>
      <c r="E53" s="181"/>
      <c r="F53" s="181"/>
      <c r="G53" s="182"/>
      <c r="H53" s="79">
        <v>4000000</v>
      </c>
      <c r="I53" s="80">
        <v>654790.51</v>
      </c>
      <c r="J53" s="61">
        <v>3345209.49</v>
      </c>
      <c r="K53" s="50" t="str">
        <f t="shared" si="0"/>
        <v>18210606040000000110</v>
      </c>
      <c r="L53" s="43" t="s">
        <v>550</v>
      </c>
    </row>
    <row r="54" spans="1:12" s="37" customFormat="1" ht="26.25">
      <c r="A54" s="76" t="s">
        <v>551</v>
      </c>
      <c r="B54" s="90" t="s">
        <v>638</v>
      </c>
      <c r="C54" s="91" t="s">
        <v>510</v>
      </c>
      <c r="D54" s="183" t="s">
        <v>552</v>
      </c>
      <c r="E54" s="141"/>
      <c r="F54" s="141"/>
      <c r="G54" s="142"/>
      <c r="H54" s="81">
        <v>4000000</v>
      </c>
      <c r="I54" s="82">
        <v>654790.51</v>
      </c>
      <c r="J54" s="62">
        <f>IF(IF(H54="",0,H54)=0,0,(IF(H54&gt;0,IF(I54&gt;H54,0,H54-I54),IF(I54&gt;H54,H54-I54,0))))</f>
        <v>3345209.49</v>
      </c>
      <c r="K54" s="51" t="str">
        <f t="shared" si="0"/>
        <v>18210606043130000110</v>
      </c>
      <c r="L54" s="36" t="str">
        <f>C54&amp;D54&amp;G54</f>
        <v>18210606043130000110</v>
      </c>
    </row>
    <row r="55" spans="1:12" ht="13.5">
      <c r="A55" s="75">
        <v>700</v>
      </c>
      <c r="B55" s="89" t="s">
        <v>638</v>
      </c>
      <c r="C55" s="87" t="s">
        <v>641</v>
      </c>
      <c r="D55" s="185" t="s">
        <v>688</v>
      </c>
      <c r="E55" s="181"/>
      <c r="F55" s="181"/>
      <c r="G55" s="182"/>
      <c r="H55" s="79">
        <v>16815675</v>
      </c>
      <c r="I55" s="80">
        <v>2762117.98</v>
      </c>
      <c r="J55" s="61">
        <v>14239267.22</v>
      </c>
      <c r="K55" s="50" t="str">
        <f t="shared" si="0"/>
        <v>70000000000000000000</v>
      </c>
      <c r="L55" s="43" t="s">
        <v>712</v>
      </c>
    </row>
    <row r="56" spans="1:12" ht="13.5">
      <c r="A56" s="75" t="s">
        <v>475</v>
      </c>
      <c r="B56" s="89" t="s">
        <v>638</v>
      </c>
      <c r="C56" s="87" t="s">
        <v>641</v>
      </c>
      <c r="D56" s="185" t="s">
        <v>476</v>
      </c>
      <c r="E56" s="181"/>
      <c r="F56" s="181"/>
      <c r="G56" s="182"/>
      <c r="H56" s="79">
        <v>4789200</v>
      </c>
      <c r="I56" s="80">
        <v>2710649.98</v>
      </c>
      <c r="J56" s="61">
        <v>2264260.22</v>
      </c>
      <c r="K56" s="50" t="str">
        <f t="shared" si="0"/>
        <v>70010000000000000000</v>
      </c>
      <c r="L56" s="43" t="s">
        <v>409</v>
      </c>
    </row>
    <row r="57" spans="1:12" ht="28.5" customHeight="1">
      <c r="A57" s="75" t="s">
        <v>553</v>
      </c>
      <c r="B57" s="89" t="s">
        <v>638</v>
      </c>
      <c r="C57" s="87" t="s">
        <v>641</v>
      </c>
      <c r="D57" s="185" t="s">
        <v>554</v>
      </c>
      <c r="E57" s="181"/>
      <c r="F57" s="181"/>
      <c r="G57" s="182"/>
      <c r="H57" s="79">
        <v>4604200</v>
      </c>
      <c r="I57" s="80">
        <v>2354939.78</v>
      </c>
      <c r="J57" s="61">
        <v>2249260.22</v>
      </c>
      <c r="K57" s="50" t="str">
        <f aca="true" t="shared" si="1" ref="K57:K85">C57&amp;D57&amp;G57</f>
        <v>70011100000000000000</v>
      </c>
      <c r="L57" s="43" t="s">
        <v>555</v>
      </c>
    </row>
    <row r="58" spans="1:12" ht="55.5" customHeight="1">
      <c r="A58" s="75" t="s">
        <v>556</v>
      </c>
      <c r="B58" s="89" t="s">
        <v>638</v>
      </c>
      <c r="C58" s="87" t="s">
        <v>641</v>
      </c>
      <c r="D58" s="185" t="s">
        <v>557</v>
      </c>
      <c r="E58" s="181"/>
      <c r="F58" s="181"/>
      <c r="G58" s="182"/>
      <c r="H58" s="79">
        <v>1501200</v>
      </c>
      <c r="I58" s="80">
        <v>575655.16</v>
      </c>
      <c r="J58" s="61">
        <v>925544.84</v>
      </c>
      <c r="K58" s="50" t="str">
        <f t="shared" si="1"/>
        <v>70011105000000000120</v>
      </c>
      <c r="L58" s="43" t="s">
        <v>558</v>
      </c>
    </row>
    <row r="59" spans="1:12" ht="42" customHeight="1">
      <c r="A59" s="75" t="s">
        <v>559</v>
      </c>
      <c r="B59" s="89" t="s">
        <v>638</v>
      </c>
      <c r="C59" s="87" t="s">
        <v>641</v>
      </c>
      <c r="D59" s="185" t="s">
        <v>560</v>
      </c>
      <c r="E59" s="181"/>
      <c r="F59" s="181"/>
      <c r="G59" s="182"/>
      <c r="H59" s="79">
        <v>1500000</v>
      </c>
      <c r="I59" s="80">
        <v>575655.16</v>
      </c>
      <c r="J59" s="61">
        <v>924344.84</v>
      </c>
      <c r="K59" s="50" t="str">
        <f t="shared" si="1"/>
        <v>70011105010000000120</v>
      </c>
      <c r="L59" s="43" t="s">
        <v>561</v>
      </c>
    </row>
    <row r="60" spans="1:12" s="37" customFormat="1" ht="53.25" customHeight="1">
      <c r="A60" s="76" t="s">
        <v>562</v>
      </c>
      <c r="B60" s="90" t="s">
        <v>638</v>
      </c>
      <c r="C60" s="91" t="s">
        <v>641</v>
      </c>
      <c r="D60" s="183" t="s">
        <v>563</v>
      </c>
      <c r="E60" s="141"/>
      <c r="F60" s="141"/>
      <c r="G60" s="142"/>
      <c r="H60" s="81">
        <v>1500000</v>
      </c>
      <c r="I60" s="82">
        <v>575655.16</v>
      </c>
      <c r="J60" s="62">
        <f>IF(IF(H60="",0,H60)=0,0,(IF(H60&gt;0,IF(I60&gt;H60,0,H60-I60),IF(I60&gt;H60,H60-I60,0))))</f>
        <v>924344.84</v>
      </c>
      <c r="K60" s="51" t="str">
        <f t="shared" si="1"/>
        <v>70011105013130000120</v>
      </c>
      <c r="L60" s="36" t="str">
        <f>C60&amp;D60&amp;G60</f>
        <v>70011105013130000120</v>
      </c>
    </row>
    <row r="61" spans="1:12" ht="54.75" customHeight="1">
      <c r="A61" s="75" t="s">
        <v>568</v>
      </c>
      <c r="B61" s="89" t="s">
        <v>638</v>
      </c>
      <c r="C61" s="87" t="s">
        <v>641</v>
      </c>
      <c r="D61" s="185" t="s">
        <v>569</v>
      </c>
      <c r="E61" s="181"/>
      <c r="F61" s="181"/>
      <c r="G61" s="182"/>
      <c r="H61" s="79">
        <v>1200</v>
      </c>
      <c r="I61" s="80">
        <v>0</v>
      </c>
      <c r="J61" s="61">
        <v>1200</v>
      </c>
      <c r="K61" s="50" t="str">
        <f t="shared" si="1"/>
        <v>70011105020000000120</v>
      </c>
      <c r="L61" s="43" t="s">
        <v>570</v>
      </c>
    </row>
    <row r="62" spans="1:12" s="37" customFormat="1" ht="54" customHeight="1">
      <c r="A62" s="76" t="s">
        <v>571</v>
      </c>
      <c r="B62" s="90" t="s">
        <v>638</v>
      </c>
      <c r="C62" s="91" t="s">
        <v>641</v>
      </c>
      <c r="D62" s="183" t="s">
        <v>572</v>
      </c>
      <c r="E62" s="141"/>
      <c r="F62" s="141"/>
      <c r="G62" s="142"/>
      <c r="H62" s="81">
        <v>1200</v>
      </c>
      <c r="I62" s="82">
        <v>0</v>
      </c>
      <c r="J62" s="62">
        <f>IF(IF(H62="",0,H62)=0,0,(IF(H62&gt;0,IF(I62&gt;H62,0,H62-I62),IF(I62&gt;H62,H62-I62,0))))</f>
        <v>1200</v>
      </c>
      <c r="K62" s="51" t="str">
        <f t="shared" si="1"/>
        <v>70011105025130000120</v>
      </c>
      <c r="L62" s="36" t="str">
        <f>C62&amp;D62&amp;G62</f>
        <v>70011105025130000120</v>
      </c>
    </row>
    <row r="63" spans="1:12" ht="15.75" customHeight="1">
      <c r="A63" s="75" t="s">
        <v>573</v>
      </c>
      <c r="B63" s="89" t="s">
        <v>638</v>
      </c>
      <c r="C63" s="87" t="s">
        <v>641</v>
      </c>
      <c r="D63" s="185" t="s">
        <v>574</v>
      </c>
      <c r="E63" s="181"/>
      <c r="F63" s="181"/>
      <c r="G63" s="182"/>
      <c r="H63" s="79">
        <v>3000</v>
      </c>
      <c r="I63" s="80">
        <v>0</v>
      </c>
      <c r="J63" s="61">
        <v>3000</v>
      </c>
      <c r="K63" s="50" t="str">
        <f t="shared" si="1"/>
        <v>70011107000000000120</v>
      </c>
      <c r="L63" s="43" t="s">
        <v>575</v>
      </c>
    </row>
    <row r="64" spans="1:12" ht="29.25" customHeight="1">
      <c r="A64" s="75" t="s">
        <v>576</v>
      </c>
      <c r="B64" s="89" t="s">
        <v>638</v>
      </c>
      <c r="C64" s="87" t="s">
        <v>641</v>
      </c>
      <c r="D64" s="185" t="s">
        <v>577</v>
      </c>
      <c r="E64" s="181"/>
      <c r="F64" s="181"/>
      <c r="G64" s="182"/>
      <c r="H64" s="79">
        <v>3000</v>
      </c>
      <c r="I64" s="80">
        <v>0</v>
      </c>
      <c r="J64" s="61">
        <v>3000</v>
      </c>
      <c r="K64" s="50" t="str">
        <f t="shared" si="1"/>
        <v>70011107010000000120</v>
      </c>
      <c r="L64" s="43" t="s">
        <v>578</v>
      </c>
    </row>
    <row r="65" spans="1:12" s="37" customFormat="1" ht="42" customHeight="1">
      <c r="A65" s="76" t="s">
        <v>579</v>
      </c>
      <c r="B65" s="90" t="s">
        <v>638</v>
      </c>
      <c r="C65" s="91" t="s">
        <v>641</v>
      </c>
      <c r="D65" s="183" t="s">
        <v>580</v>
      </c>
      <c r="E65" s="141"/>
      <c r="F65" s="141"/>
      <c r="G65" s="142"/>
      <c r="H65" s="81">
        <v>3000</v>
      </c>
      <c r="I65" s="82">
        <v>0</v>
      </c>
      <c r="J65" s="62">
        <f>IF(IF(H65="",0,H65)=0,0,(IF(H65&gt;0,IF(I65&gt;H65,0,H65-I65),IF(I65&gt;H65,H65-I65,0))))</f>
        <v>3000</v>
      </c>
      <c r="K65" s="51" t="str">
        <f t="shared" si="1"/>
        <v>70011107015130000120</v>
      </c>
      <c r="L65" s="36" t="str">
        <f>C65&amp;D65&amp;G65</f>
        <v>70011107015130000120</v>
      </c>
    </row>
    <row r="66" spans="1:12" ht="55.5" customHeight="1">
      <c r="A66" s="75" t="s">
        <v>581</v>
      </c>
      <c r="B66" s="89" t="s">
        <v>638</v>
      </c>
      <c r="C66" s="87" t="s">
        <v>641</v>
      </c>
      <c r="D66" s="185" t="s">
        <v>582</v>
      </c>
      <c r="E66" s="181"/>
      <c r="F66" s="181"/>
      <c r="G66" s="182"/>
      <c r="H66" s="79">
        <v>3100000</v>
      </c>
      <c r="I66" s="80">
        <v>1779284.62</v>
      </c>
      <c r="J66" s="61">
        <v>1320715.38</v>
      </c>
      <c r="K66" s="50" t="str">
        <f t="shared" si="1"/>
        <v>70011109000000000120</v>
      </c>
      <c r="L66" s="43" t="s">
        <v>583</v>
      </c>
    </row>
    <row r="67" spans="1:12" ht="54" customHeight="1">
      <c r="A67" s="75" t="s">
        <v>584</v>
      </c>
      <c r="B67" s="89" t="s">
        <v>638</v>
      </c>
      <c r="C67" s="87" t="s">
        <v>641</v>
      </c>
      <c r="D67" s="185" t="s">
        <v>585</v>
      </c>
      <c r="E67" s="181"/>
      <c r="F67" s="181"/>
      <c r="G67" s="182"/>
      <c r="H67" s="79">
        <v>3100000</v>
      </c>
      <c r="I67" s="80">
        <v>1779284.62</v>
      </c>
      <c r="J67" s="61">
        <v>1320715.38</v>
      </c>
      <c r="K67" s="50" t="str">
        <f t="shared" si="1"/>
        <v>70011109040000000120</v>
      </c>
      <c r="L67" s="43" t="s">
        <v>586</v>
      </c>
    </row>
    <row r="68" spans="1:12" s="37" customFormat="1" ht="53.25" customHeight="1">
      <c r="A68" s="76" t="s">
        <v>587</v>
      </c>
      <c r="B68" s="90" t="s">
        <v>638</v>
      </c>
      <c r="C68" s="91" t="s">
        <v>641</v>
      </c>
      <c r="D68" s="183" t="s">
        <v>588</v>
      </c>
      <c r="E68" s="141"/>
      <c r="F68" s="141"/>
      <c r="G68" s="142"/>
      <c r="H68" s="81">
        <v>3100000</v>
      </c>
      <c r="I68" s="82">
        <v>1779284.62</v>
      </c>
      <c r="J68" s="62">
        <f>IF(IF(H68="",0,H68)=0,0,(IF(H68&gt;0,IF(I68&gt;H68,0,H68-I68),IF(I68&gt;H68,H68-I68,0))))</f>
        <v>1320715.38</v>
      </c>
      <c r="K68" s="51" t="str">
        <f t="shared" si="1"/>
        <v>70011109045130000120</v>
      </c>
      <c r="L68" s="36" t="str">
        <f>C68&amp;D68&amp;G68</f>
        <v>70011109045130000120</v>
      </c>
    </row>
    <row r="69" spans="1:12" ht="21.75" customHeight="1">
      <c r="A69" s="75" t="s">
        <v>589</v>
      </c>
      <c r="B69" s="89" t="s">
        <v>638</v>
      </c>
      <c r="C69" s="87" t="s">
        <v>641</v>
      </c>
      <c r="D69" s="185" t="s">
        <v>590</v>
      </c>
      <c r="E69" s="181"/>
      <c r="F69" s="181"/>
      <c r="G69" s="182"/>
      <c r="H69" s="79">
        <v>185000</v>
      </c>
      <c r="I69" s="80">
        <v>350658.14</v>
      </c>
      <c r="J69" s="61">
        <v>15000</v>
      </c>
      <c r="K69" s="50" t="str">
        <f t="shared" si="1"/>
        <v>70011400000000000000</v>
      </c>
      <c r="L69" s="43" t="s">
        <v>591</v>
      </c>
    </row>
    <row r="70" spans="1:12" ht="26.25">
      <c r="A70" s="75" t="s">
        <v>592</v>
      </c>
      <c r="B70" s="89" t="s">
        <v>638</v>
      </c>
      <c r="C70" s="87" t="s">
        <v>641</v>
      </c>
      <c r="D70" s="185" t="s">
        <v>593</v>
      </c>
      <c r="E70" s="181"/>
      <c r="F70" s="181"/>
      <c r="G70" s="182"/>
      <c r="H70" s="79">
        <v>170000</v>
      </c>
      <c r="I70" s="80">
        <v>350658.14</v>
      </c>
      <c r="J70" s="61">
        <v>0</v>
      </c>
      <c r="K70" s="50" t="str">
        <f t="shared" si="1"/>
        <v>70011406000000000430</v>
      </c>
      <c r="L70" s="43" t="s">
        <v>594</v>
      </c>
    </row>
    <row r="71" spans="1:12" ht="26.25">
      <c r="A71" s="75" t="s">
        <v>595</v>
      </c>
      <c r="B71" s="89" t="s">
        <v>638</v>
      </c>
      <c r="C71" s="87" t="s">
        <v>641</v>
      </c>
      <c r="D71" s="185" t="s">
        <v>596</v>
      </c>
      <c r="E71" s="181"/>
      <c r="F71" s="181"/>
      <c r="G71" s="182"/>
      <c r="H71" s="79">
        <v>170000</v>
      </c>
      <c r="I71" s="80">
        <v>350658.14</v>
      </c>
      <c r="J71" s="61">
        <v>0</v>
      </c>
      <c r="K71" s="50" t="str">
        <f t="shared" si="1"/>
        <v>70011406010000000430</v>
      </c>
      <c r="L71" s="43" t="s">
        <v>597</v>
      </c>
    </row>
    <row r="72" spans="1:12" s="37" customFormat="1" ht="27.75" customHeight="1">
      <c r="A72" s="76" t="s">
        <v>598</v>
      </c>
      <c r="B72" s="90" t="s">
        <v>638</v>
      </c>
      <c r="C72" s="91" t="s">
        <v>641</v>
      </c>
      <c r="D72" s="183" t="s">
        <v>599</v>
      </c>
      <c r="E72" s="141"/>
      <c r="F72" s="141"/>
      <c r="G72" s="142"/>
      <c r="H72" s="81">
        <v>170000</v>
      </c>
      <c r="I72" s="82">
        <v>350658.14</v>
      </c>
      <c r="J72" s="62">
        <f>IF(IF(H72="",0,H72)=0,0,(IF(H72&gt;0,IF(I72&gt;H72,0,H72-I72),IF(I72&gt;H72,H72-I72,0))))</f>
        <v>0</v>
      </c>
      <c r="K72" s="51" t="str">
        <f t="shared" si="1"/>
        <v>70011406013130000430</v>
      </c>
      <c r="L72" s="36" t="str">
        <f>C72&amp;D72&amp;G72</f>
        <v>70011406013130000430</v>
      </c>
    </row>
    <row r="73" spans="1:12" ht="44.25" customHeight="1">
      <c r="A73" s="75" t="s">
        <v>600</v>
      </c>
      <c r="B73" s="89" t="s">
        <v>638</v>
      </c>
      <c r="C73" s="87" t="s">
        <v>641</v>
      </c>
      <c r="D73" s="185" t="s">
        <v>601</v>
      </c>
      <c r="E73" s="181"/>
      <c r="F73" s="181"/>
      <c r="G73" s="182"/>
      <c r="H73" s="79">
        <v>15000</v>
      </c>
      <c r="I73" s="80">
        <v>0</v>
      </c>
      <c r="J73" s="61">
        <v>15000</v>
      </c>
      <c r="K73" s="50" t="str">
        <f t="shared" si="1"/>
        <v>70011406300000000430</v>
      </c>
      <c r="L73" s="43" t="s">
        <v>602</v>
      </c>
    </row>
    <row r="74" spans="1:12" ht="43.5" customHeight="1">
      <c r="A74" s="75" t="s">
        <v>603</v>
      </c>
      <c r="B74" s="89" t="s">
        <v>638</v>
      </c>
      <c r="C74" s="87" t="s">
        <v>641</v>
      </c>
      <c r="D74" s="185" t="s">
        <v>604</v>
      </c>
      <c r="E74" s="181"/>
      <c r="F74" s="181"/>
      <c r="G74" s="182"/>
      <c r="H74" s="79">
        <v>15000</v>
      </c>
      <c r="I74" s="80">
        <v>0</v>
      </c>
      <c r="J74" s="61">
        <v>15000</v>
      </c>
      <c r="K74" s="50" t="str">
        <f t="shared" si="1"/>
        <v>70011406320000000430</v>
      </c>
      <c r="L74" s="43" t="s">
        <v>605</v>
      </c>
    </row>
    <row r="75" spans="1:12" s="37" customFormat="1" ht="39" customHeight="1">
      <c r="A75" s="77" t="s">
        <v>606</v>
      </c>
      <c r="B75" s="92" t="s">
        <v>638</v>
      </c>
      <c r="C75" s="93" t="s">
        <v>641</v>
      </c>
      <c r="D75" s="190" t="s">
        <v>607</v>
      </c>
      <c r="E75" s="191"/>
      <c r="F75" s="191"/>
      <c r="G75" s="192"/>
      <c r="H75" s="83">
        <v>15000</v>
      </c>
      <c r="I75" s="84">
        <v>0</v>
      </c>
      <c r="J75" s="62">
        <f>IF(IF(H75="",0,H75)=0,0,(IF(H75&gt;0,IF(I75&gt;H75,0,H75-I75),IF(I75&gt;H75,H75-I75,0))))</f>
        <v>15000</v>
      </c>
      <c r="K75" s="51" t="str">
        <f t="shared" si="1"/>
        <v>70011406325130000430</v>
      </c>
      <c r="L75" s="36" t="str">
        <f>C75&amp;D75&amp;G75</f>
        <v>70011406325130000430</v>
      </c>
    </row>
    <row r="76" spans="1:12" ht="13.5">
      <c r="A76" s="75" t="s">
        <v>608</v>
      </c>
      <c r="B76" s="89" t="s">
        <v>638</v>
      </c>
      <c r="C76" s="87" t="s">
        <v>641</v>
      </c>
      <c r="D76" s="185" t="s">
        <v>609</v>
      </c>
      <c r="E76" s="181"/>
      <c r="F76" s="181"/>
      <c r="G76" s="182"/>
      <c r="H76" s="79">
        <v>0</v>
      </c>
      <c r="I76" s="80">
        <v>5052.06</v>
      </c>
      <c r="J76" s="61">
        <v>0</v>
      </c>
      <c r="K76" s="50" t="str">
        <f t="shared" si="1"/>
        <v>70011700000000000000</v>
      </c>
      <c r="L76" s="43" t="s">
        <v>610</v>
      </c>
    </row>
    <row r="77" spans="1:12" ht="13.5">
      <c r="A77" s="75" t="s">
        <v>611</v>
      </c>
      <c r="B77" s="89" t="s">
        <v>638</v>
      </c>
      <c r="C77" s="87" t="s">
        <v>641</v>
      </c>
      <c r="D77" s="185" t="s">
        <v>612</v>
      </c>
      <c r="E77" s="181"/>
      <c r="F77" s="181"/>
      <c r="G77" s="182"/>
      <c r="H77" s="79">
        <v>0</v>
      </c>
      <c r="I77" s="80">
        <v>5052.06</v>
      </c>
      <c r="J77" s="61">
        <v>0</v>
      </c>
      <c r="K77" s="50" t="str">
        <f t="shared" si="1"/>
        <v>70011705000000000180</v>
      </c>
      <c r="L77" s="43" t="s">
        <v>613</v>
      </c>
    </row>
    <row r="78" spans="1:12" s="37" customFormat="1" ht="13.5">
      <c r="A78" s="76" t="s">
        <v>614</v>
      </c>
      <c r="B78" s="90" t="s">
        <v>638</v>
      </c>
      <c r="C78" s="91" t="s">
        <v>641</v>
      </c>
      <c r="D78" s="183" t="s">
        <v>615</v>
      </c>
      <c r="E78" s="141"/>
      <c r="F78" s="141"/>
      <c r="G78" s="142"/>
      <c r="H78" s="81">
        <v>0</v>
      </c>
      <c r="I78" s="82">
        <v>5052.06</v>
      </c>
      <c r="J78" s="62">
        <f>IF(IF(H78="",0,H78)=0,0,(IF(H78&gt;0,IF(I78&gt;H78,0,H78-I78),IF(I78&gt;H78,H78-I78,0))))</f>
        <v>0</v>
      </c>
      <c r="K78" s="51" t="str">
        <f t="shared" si="1"/>
        <v>70011705050130000180</v>
      </c>
      <c r="L78" s="36" t="str">
        <f>C78&amp;D78&amp;G78</f>
        <v>70011705050130000180</v>
      </c>
    </row>
    <row r="79" spans="1:12" ht="13.5">
      <c r="A79" s="75" t="s">
        <v>616</v>
      </c>
      <c r="B79" s="89" t="s">
        <v>638</v>
      </c>
      <c r="C79" s="87" t="s">
        <v>641</v>
      </c>
      <c r="D79" s="185" t="s">
        <v>617</v>
      </c>
      <c r="E79" s="181"/>
      <c r="F79" s="181"/>
      <c r="G79" s="182"/>
      <c r="H79" s="79">
        <v>12026475</v>
      </c>
      <c r="I79" s="80">
        <v>51468</v>
      </c>
      <c r="J79" s="61">
        <v>11975007</v>
      </c>
      <c r="K79" s="50" t="str">
        <f t="shared" si="1"/>
        <v>70020000000000000000</v>
      </c>
      <c r="L79" s="43" t="s">
        <v>618</v>
      </c>
    </row>
    <row r="80" spans="1:12" ht="32.25" customHeight="1">
      <c r="A80" s="75" t="s">
        <v>619</v>
      </c>
      <c r="B80" s="89" t="s">
        <v>638</v>
      </c>
      <c r="C80" s="87" t="s">
        <v>641</v>
      </c>
      <c r="D80" s="185" t="s">
        <v>620</v>
      </c>
      <c r="E80" s="181"/>
      <c r="F80" s="181"/>
      <c r="G80" s="182"/>
      <c r="H80" s="79">
        <v>12026475</v>
      </c>
      <c r="I80" s="80">
        <v>51468</v>
      </c>
      <c r="J80" s="61">
        <v>11975007</v>
      </c>
      <c r="K80" s="50" t="str">
        <f t="shared" si="1"/>
        <v>70020200000000000000</v>
      </c>
      <c r="L80" s="43" t="s">
        <v>621</v>
      </c>
    </row>
    <row r="81" spans="1:12" ht="26.25">
      <c r="A81" s="75" t="s">
        <v>622</v>
      </c>
      <c r="B81" s="89" t="s">
        <v>638</v>
      </c>
      <c r="C81" s="87" t="s">
        <v>641</v>
      </c>
      <c r="D81" s="185" t="s">
        <v>623</v>
      </c>
      <c r="E81" s="181"/>
      <c r="F81" s="181"/>
      <c r="G81" s="182"/>
      <c r="H81" s="79">
        <v>12026475</v>
      </c>
      <c r="I81" s="80">
        <v>51468</v>
      </c>
      <c r="J81" s="61">
        <v>11975007</v>
      </c>
      <c r="K81" s="50" t="str">
        <f t="shared" si="1"/>
        <v>70020220000000000150</v>
      </c>
      <c r="L81" s="43" t="s">
        <v>624</v>
      </c>
    </row>
    <row r="82" spans="1:12" ht="26.25">
      <c r="A82" s="75" t="s">
        <v>625</v>
      </c>
      <c r="B82" s="89" t="s">
        <v>638</v>
      </c>
      <c r="C82" s="87" t="s">
        <v>641</v>
      </c>
      <c r="D82" s="185" t="s">
        <v>626</v>
      </c>
      <c r="E82" s="181"/>
      <c r="F82" s="181"/>
      <c r="G82" s="182"/>
      <c r="H82" s="79">
        <v>850007</v>
      </c>
      <c r="I82" s="80">
        <v>0</v>
      </c>
      <c r="J82" s="61">
        <v>850007</v>
      </c>
      <c r="K82" s="50" t="str">
        <f t="shared" si="1"/>
        <v>70020225555000000150</v>
      </c>
      <c r="L82" s="43" t="s">
        <v>627</v>
      </c>
    </row>
    <row r="83" spans="1:12" s="37" customFormat="1" ht="26.25">
      <c r="A83" s="76" t="s">
        <v>628</v>
      </c>
      <c r="B83" s="90" t="s">
        <v>638</v>
      </c>
      <c r="C83" s="91" t="s">
        <v>641</v>
      </c>
      <c r="D83" s="183" t="s">
        <v>629</v>
      </c>
      <c r="E83" s="141"/>
      <c r="F83" s="141"/>
      <c r="G83" s="142"/>
      <c r="H83" s="81">
        <v>850007</v>
      </c>
      <c r="I83" s="82">
        <v>0</v>
      </c>
      <c r="J83" s="62">
        <f>IF(IF(H83="",0,H83)=0,0,(IF(H83&gt;0,IF(I83&gt;H83,0,H83-I83),IF(I83&gt;H83,H83-I83,0))))</f>
        <v>850007</v>
      </c>
      <c r="K83" s="51" t="str">
        <f t="shared" si="1"/>
        <v>70020225555130000150</v>
      </c>
      <c r="L83" s="36" t="str">
        <f>C83&amp;D83&amp;G83</f>
        <v>70020225555130000150</v>
      </c>
    </row>
    <row r="84" spans="1:12" ht="13.5">
      <c r="A84" s="75" t="s">
        <v>630</v>
      </c>
      <c r="B84" s="89" t="s">
        <v>638</v>
      </c>
      <c r="C84" s="87" t="s">
        <v>641</v>
      </c>
      <c r="D84" s="185" t="s">
        <v>631</v>
      </c>
      <c r="E84" s="181"/>
      <c r="F84" s="181"/>
      <c r="G84" s="182"/>
      <c r="H84" s="79">
        <v>11176468</v>
      </c>
      <c r="I84" s="80">
        <v>51468</v>
      </c>
      <c r="J84" s="61">
        <v>11125000</v>
      </c>
      <c r="K84" s="50" t="str">
        <f t="shared" si="1"/>
        <v>70020229999000000150</v>
      </c>
      <c r="L84" s="43" t="s">
        <v>632</v>
      </c>
    </row>
    <row r="85" spans="1:12" s="37" customFormat="1" ht="13.5">
      <c r="A85" s="76" t="s">
        <v>633</v>
      </c>
      <c r="B85" s="90" t="s">
        <v>638</v>
      </c>
      <c r="C85" s="91" t="s">
        <v>641</v>
      </c>
      <c r="D85" s="183" t="s">
        <v>634</v>
      </c>
      <c r="E85" s="141"/>
      <c r="F85" s="141"/>
      <c r="G85" s="142"/>
      <c r="H85" s="81">
        <v>11176468</v>
      </c>
      <c r="I85" s="82">
        <v>51468</v>
      </c>
      <c r="J85" s="62">
        <f>IF(IF(H85="",0,H85)=0,0,(IF(H85&gt;0,IF(I85&gt;H85,0,H85-I85),IF(I85&gt;H85,H85-I85,0))))</f>
        <v>11125000</v>
      </c>
      <c r="K85" s="51" t="str">
        <f t="shared" si="1"/>
        <v>70020229999130000150</v>
      </c>
      <c r="L85" s="36" t="str">
        <f>C85&amp;D85&amp;G85</f>
        <v>70020229999130000150</v>
      </c>
    </row>
    <row r="86" spans="1:11" ht="3.75" customHeight="1" hidden="1" thickBot="1">
      <c r="A86" s="12"/>
      <c r="B86" s="21"/>
      <c r="C86" s="13"/>
      <c r="D86" s="22"/>
      <c r="E86" s="22"/>
      <c r="F86" s="22"/>
      <c r="G86" s="22"/>
      <c r="H86" s="26"/>
      <c r="I86" s="27"/>
      <c r="J86" s="30"/>
      <c r="K86" s="48"/>
    </row>
    <row r="87" spans="1:11" ht="12.75" hidden="1">
      <c r="A87" s="14"/>
      <c r="B87" s="15"/>
      <c r="C87" s="16"/>
      <c r="D87" s="16"/>
      <c r="E87" s="16"/>
      <c r="F87" s="16"/>
      <c r="G87" s="16"/>
      <c r="H87" s="17"/>
      <c r="I87" s="17"/>
      <c r="J87" s="16"/>
      <c r="K87" s="16"/>
    </row>
    <row r="88" spans="1:11" ht="14.25" customHeight="1">
      <c r="A88" s="175" t="s">
        <v>653</v>
      </c>
      <c r="B88" s="175"/>
      <c r="C88" s="175"/>
      <c r="D88" s="175"/>
      <c r="E88" s="175"/>
      <c r="F88" s="175"/>
      <c r="G88" s="175"/>
      <c r="H88" s="175"/>
      <c r="I88" s="175"/>
      <c r="J88" s="175"/>
      <c r="K88" s="45"/>
    </row>
    <row r="89" spans="1:11" ht="12.75" hidden="1">
      <c r="A89" s="6"/>
      <c r="B89" s="6"/>
      <c r="C89" s="7"/>
      <c r="D89" s="7"/>
      <c r="E89" s="7"/>
      <c r="F89" s="7"/>
      <c r="G89" s="7"/>
      <c r="H89" s="8"/>
      <c r="I89" s="8"/>
      <c r="J89" s="25" t="s">
        <v>651</v>
      </c>
      <c r="K89" s="25"/>
    </row>
    <row r="90" spans="1:11" ht="12.75" customHeight="1">
      <c r="A90" s="146" t="s">
        <v>666</v>
      </c>
      <c r="B90" s="146" t="s">
        <v>667</v>
      </c>
      <c r="C90" s="149" t="s">
        <v>671</v>
      </c>
      <c r="D90" s="150"/>
      <c r="E90" s="150"/>
      <c r="F90" s="150"/>
      <c r="G90" s="151"/>
      <c r="H90" s="146" t="s">
        <v>669</v>
      </c>
      <c r="I90" s="146" t="s">
        <v>501</v>
      </c>
      <c r="J90" s="176" t="s">
        <v>670</v>
      </c>
      <c r="K90" s="46"/>
    </row>
    <row r="91" spans="1:11" ht="12.75">
      <c r="A91" s="147"/>
      <c r="B91" s="147"/>
      <c r="C91" s="152"/>
      <c r="D91" s="153"/>
      <c r="E91" s="153"/>
      <c r="F91" s="153"/>
      <c r="G91" s="154"/>
      <c r="H91" s="147"/>
      <c r="I91" s="147"/>
      <c r="J91" s="177"/>
      <c r="K91" s="46"/>
    </row>
    <row r="92" spans="1:11" ht="12.75">
      <c r="A92" s="148"/>
      <c r="B92" s="148"/>
      <c r="C92" s="155"/>
      <c r="D92" s="156"/>
      <c r="E92" s="156"/>
      <c r="F92" s="156"/>
      <c r="G92" s="157"/>
      <c r="H92" s="148"/>
      <c r="I92" s="148"/>
      <c r="J92" s="178"/>
      <c r="K92" s="46"/>
    </row>
    <row r="93" spans="1:11" ht="13.5" thickBot="1">
      <c r="A93" s="35">
        <v>1</v>
      </c>
      <c r="B93" s="10">
        <v>2</v>
      </c>
      <c r="C93" s="158">
        <v>3</v>
      </c>
      <c r="D93" s="159"/>
      <c r="E93" s="159"/>
      <c r="F93" s="159"/>
      <c r="G93" s="160"/>
      <c r="H93" s="11" t="s">
        <v>635</v>
      </c>
      <c r="I93" s="11" t="s">
        <v>654</v>
      </c>
      <c r="J93" s="11" t="s">
        <v>655</v>
      </c>
      <c r="K93" s="47"/>
    </row>
    <row r="94" spans="1:10" ht="13.5">
      <c r="A94" s="73" t="s">
        <v>637</v>
      </c>
      <c r="B94" s="85" t="s">
        <v>639</v>
      </c>
      <c r="C94" s="161" t="s">
        <v>649</v>
      </c>
      <c r="D94" s="162"/>
      <c r="E94" s="162"/>
      <c r="F94" s="162"/>
      <c r="G94" s="163"/>
      <c r="H94" s="79">
        <v>34916860.81</v>
      </c>
      <c r="I94" s="79">
        <v>6862771.37</v>
      </c>
      <c r="J94" s="60">
        <v>28054089.44</v>
      </c>
    </row>
    <row r="95" spans="1:10" ht="12.75" customHeight="1">
      <c r="A95" s="111" t="s">
        <v>636</v>
      </c>
      <c r="B95" s="86"/>
      <c r="C95" s="180"/>
      <c r="D95" s="181"/>
      <c r="E95" s="181"/>
      <c r="F95" s="181"/>
      <c r="G95" s="182"/>
      <c r="H95" s="122"/>
      <c r="I95" s="123"/>
      <c r="J95" s="63"/>
    </row>
    <row r="96" spans="1:12" ht="13.5">
      <c r="A96" s="75">
        <v>700</v>
      </c>
      <c r="B96" s="89" t="s">
        <v>639</v>
      </c>
      <c r="C96" s="87" t="s">
        <v>641</v>
      </c>
      <c r="D96" s="115" t="s">
        <v>715</v>
      </c>
      <c r="E96" s="185" t="s">
        <v>713</v>
      </c>
      <c r="F96" s="186"/>
      <c r="G96" s="88" t="s">
        <v>714</v>
      </c>
      <c r="H96" s="79">
        <v>34898660.81</v>
      </c>
      <c r="I96" s="80">
        <v>6862771.37</v>
      </c>
      <c r="J96" s="61">
        <v>28035889.44</v>
      </c>
      <c r="K96" s="50" t="str">
        <f aca="true" t="shared" si="2" ref="K96:K159">C96&amp;D96&amp;E96&amp;F96&amp;G96</f>
        <v>70000000000000000000</v>
      </c>
      <c r="L96" s="44" t="s">
        <v>712</v>
      </c>
    </row>
    <row r="97" spans="1:12" ht="13.5">
      <c r="A97" s="75" t="s">
        <v>716</v>
      </c>
      <c r="B97" s="89" t="s">
        <v>639</v>
      </c>
      <c r="C97" s="87" t="s">
        <v>641</v>
      </c>
      <c r="D97" s="115" t="s">
        <v>718</v>
      </c>
      <c r="E97" s="185" t="s">
        <v>713</v>
      </c>
      <c r="F97" s="186"/>
      <c r="G97" s="88" t="s">
        <v>714</v>
      </c>
      <c r="H97" s="79">
        <v>1300792</v>
      </c>
      <c r="I97" s="80">
        <v>284604.92</v>
      </c>
      <c r="J97" s="61">
        <v>1016187.08</v>
      </c>
      <c r="K97" s="50" t="str">
        <f t="shared" si="2"/>
        <v>70001000000000000000</v>
      </c>
      <c r="L97" s="44" t="s">
        <v>717</v>
      </c>
    </row>
    <row r="98" spans="1:12" ht="26.25">
      <c r="A98" s="75" t="s">
        <v>719</v>
      </c>
      <c r="B98" s="89" t="s">
        <v>639</v>
      </c>
      <c r="C98" s="87" t="s">
        <v>641</v>
      </c>
      <c r="D98" s="115" t="s">
        <v>721</v>
      </c>
      <c r="E98" s="185" t="s">
        <v>713</v>
      </c>
      <c r="F98" s="186"/>
      <c r="G98" s="88" t="s">
        <v>714</v>
      </c>
      <c r="H98" s="79">
        <v>102500</v>
      </c>
      <c r="I98" s="80">
        <v>30795</v>
      </c>
      <c r="J98" s="61">
        <v>71705</v>
      </c>
      <c r="K98" s="50" t="str">
        <f t="shared" si="2"/>
        <v>70001030000000000000</v>
      </c>
      <c r="L98" s="44" t="s">
        <v>720</v>
      </c>
    </row>
    <row r="99" spans="1:12" ht="26.25">
      <c r="A99" s="75" t="s">
        <v>722</v>
      </c>
      <c r="B99" s="89" t="s">
        <v>639</v>
      </c>
      <c r="C99" s="87" t="s">
        <v>641</v>
      </c>
      <c r="D99" s="115" t="s">
        <v>721</v>
      </c>
      <c r="E99" s="185" t="s">
        <v>724</v>
      </c>
      <c r="F99" s="186"/>
      <c r="G99" s="88" t="s">
        <v>714</v>
      </c>
      <c r="H99" s="79">
        <v>102500</v>
      </c>
      <c r="I99" s="80">
        <v>30795</v>
      </c>
      <c r="J99" s="61">
        <v>71705</v>
      </c>
      <c r="K99" s="50" t="str">
        <f t="shared" si="2"/>
        <v>70001034100000000000</v>
      </c>
      <c r="L99" s="44" t="s">
        <v>723</v>
      </c>
    </row>
    <row r="100" spans="1:12" ht="66">
      <c r="A100" s="75" t="s">
        <v>499</v>
      </c>
      <c r="B100" s="89" t="s">
        <v>639</v>
      </c>
      <c r="C100" s="87" t="s">
        <v>641</v>
      </c>
      <c r="D100" s="115" t="s">
        <v>721</v>
      </c>
      <c r="E100" s="185" t="s">
        <v>727</v>
      </c>
      <c r="F100" s="186"/>
      <c r="G100" s="88" t="s">
        <v>714</v>
      </c>
      <c r="H100" s="79">
        <v>102500</v>
      </c>
      <c r="I100" s="80">
        <v>30795</v>
      </c>
      <c r="J100" s="61">
        <v>71705</v>
      </c>
      <c r="K100" s="50" t="str">
        <f t="shared" si="2"/>
        <v>70001034100100000000</v>
      </c>
      <c r="L100" s="44" t="s">
        <v>726</v>
      </c>
    </row>
    <row r="101" spans="1:12" ht="52.5">
      <c r="A101" s="75" t="s">
        <v>728</v>
      </c>
      <c r="B101" s="89" t="s">
        <v>639</v>
      </c>
      <c r="C101" s="87" t="s">
        <v>641</v>
      </c>
      <c r="D101" s="115" t="s">
        <v>721</v>
      </c>
      <c r="E101" s="185" t="s">
        <v>730</v>
      </c>
      <c r="F101" s="186"/>
      <c r="G101" s="88" t="s">
        <v>714</v>
      </c>
      <c r="H101" s="79">
        <v>102500</v>
      </c>
      <c r="I101" s="80">
        <v>30795</v>
      </c>
      <c r="J101" s="61">
        <v>71705</v>
      </c>
      <c r="K101" s="50" t="str">
        <f t="shared" si="2"/>
        <v>70001034100111000000</v>
      </c>
      <c r="L101" s="44" t="s">
        <v>729</v>
      </c>
    </row>
    <row r="102" spans="1:12" ht="26.25">
      <c r="A102" s="75" t="s">
        <v>731</v>
      </c>
      <c r="B102" s="89" t="s">
        <v>639</v>
      </c>
      <c r="C102" s="87" t="s">
        <v>641</v>
      </c>
      <c r="D102" s="115" t="s">
        <v>721</v>
      </c>
      <c r="E102" s="185" t="s">
        <v>730</v>
      </c>
      <c r="F102" s="186"/>
      <c r="G102" s="88" t="s">
        <v>639</v>
      </c>
      <c r="H102" s="79">
        <v>102500</v>
      </c>
      <c r="I102" s="80">
        <v>30795</v>
      </c>
      <c r="J102" s="61">
        <v>71705</v>
      </c>
      <c r="K102" s="50" t="str">
        <f t="shared" si="2"/>
        <v>70001034100111000200</v>
      </c>
      <c r="L102" s="44" t="s">
        <v>732</v>
      </c>
    </row>
    <row r="103" spans="1:12" ht="26.25">
      <c r="A103" s="75" t="s">
        <v>0</v>
      </c>
      <c r="B103" s="89" t="s">
        <v>639</v>
      </c>
      <c r="C103" s="87" t="s">
        <v>641</v>
      </c>
      <c r="D103" s="115" t="s">
        <v>721</v>
      </c>
      <c r="E103" s="185" t="s">
        <v>730</v>
      </c>
      <c r="F103" s="186"/>
      <c r="G103" s="88" t="s">
        <v>2</v>
      </c>
      <c r="H103" s="79">
        <v>102500</v>
      </c>
      <c r="I103" s="80">
        <v>30795</v>
      </c>
      <c r="J103" s="61">
        <v>71705</v>
      </c>
      <c r="K103" s="50" t="str">
        <f t="shared" si="2"/>
        <v>70001034100111000240</v>
      </c>
      <c r="L103" s="44" t="s">
        <v>1</v>
      </c>
    </row>
    <row r="104" spans="1:12" s="37" customFormat="1" ht="13.5">
      <c r="A104" s="76" t="s">
        <v>3</v>
      </c>
      <c r="B104" s="90" t="s">
        <v>639</v>
      </c>
      <c r="C104" s="91" t="s">
        <v>641</v>
      </c>
      <c r="D104" s="116" t="s">
        <v>721</v>
      </c>
      <c r="E104" s="183" t="s">
        <v>730</v>
      </c>
      <c r="F104" s="184"/>
      <c r="G104" s="117" t="s">
        <v>4</v>
      </c>
      <c r="H104" s="81">
        <v>102500</v>
      </c>
      <c r="I104" s="82">
        <v>30795</v>
      </c>
      <c r="J104" s="62">
        <f>IF(IF(H104="",0,H104)=0,0,(IF(H104&gt;0,IF(I104&gt;H104,0,H104-I104),IF(I104&gt;H104,H104-I104,0))))</f>
        <v>71705</v>
      </c>
      <c r="K104" s="50" t="str">
        <f t="shared" si="2"/>
        <v>70001034100111000244</v>
      </c>
      <c r="L104" s="36" t="str">
        <f>C104&amp;D104&amp;E104&amp;F104&amp;G104</f>
        <v>70001034100111000244</v>
      </c>
    </row>
    <row r="105" spans="1:12" ht="39">
      <c r="A105" s="75" t="s">
        <v>5</v>
      </c>
      <c r="B105" s="89" t="s">
        <v>639</v>
      </c>
      <c r="C105" s="87" t="s">
        <v>641</v>
      </c>
      <c r="D105" s="115" t="s">
        <v>7</v>
      </c>
      <c r="E105" s="185" t="s">
        <v>713</v>
      </c>
      <c r="F105" s="186"/>
      <c r="G105" s="88" t="s">
        <v>714</v>
      </c>
      <c r="H105" s="79">
        <v>200400</v>
      </c>
      <c r="I105" s="80">
        <v>150300</v>
      </c>
      <c r="J105" s="61">
        <v>50100</v>
      </c>
      <c r="K105" s="50" t="str">
        <f t="shared" si="2"/>
        <v>70001040000000000000</v>
      </c>
      <c r="L105" s="44" t="s">
        <v>6</v>
      </c>
    </row>
    <row r="106" spans="1:12" ht="13.5">
      <c r="A106" s="75" t="s">
        <v>8</v>
      </c>
      <c r="B106" s="89" t="s">
        <v>639</v>
      </c>
      <c r="C106" s="87" t="s">
        <v>641</v>
      </c>
      <c r="D106" s="115" t="s">
        <v>7</v>
      </c>
      <c r="E106" s="185" t="s">
        <v>10</v>
      </c>
      <c r="F106" s="186"/>
      <c r="G106" s="88" t="s">
        <v>714</v>
      </c>
      <c r="H106" s="79">
        <v>200400</v>
      </c>
      <c r="I106" s="80">
        <v>150300</v>
      </c>
      <c r="J106" s="61">
        <v>50100</v>
      </c>
      <c r="K106" s="50" t="str">
        <f t="shared" si="2"/>
        <v>70001048100000000000</v>
      </c>
      <c r="L106" s="44" t="s">
        <v>9</v>
      </c>
    </row>
    <row r="107" spans="1:12" ht="39">
      <c r="A107" s="75" t="s">
        <v>11</v>
      </c>
      <c r="B107" s="89" t="s">
        <v>639</v>
      </c>
      <c r="C107" s="87" t="s">
        <v>641</v>
      </c>
      <c r="D107" s="115" t="s">
        <v>7</v>
      </c>
      <c r="E107" s="185" t="s">
        <v>13</v>
      </c>
      <c r="F107" s="186"/>
      <c r="G107" s="88" t="s">
        <v>714</v>
      </c>
      <c r="H107" s="79">
        <v>200400</v>
      </c>
      <c r="I107" s="80">
        <v>150300</v>
      </c>
      <c r="J107" s="61">
        <v>50100</v>
      </c>
      <c r="K107" s="50" t="str">
        <f t="shared" si="2"/>
        <v>70001048100002000000</v>
      </c>
      <c r="L107" s="44" t="s">
        <v>12</v>
      </c>
    </row>
    <row r="108" spans="1:12" ht="13.5">
      <c r="A108" s="75" t="s">
        <v>14</v>
      </c>
      <c r="B108" s="89" t="s">
        <v>639</v>
      </c>
      <c r="C108" s="87" t="s">
        <v>641</v>
      </c>
      <c r="D108" s="115" t="s">
        <v>7</v>
      </c>
      <c r="E108" s="185" t="s">
        <v>13</v>
      </c>
      <c r="F108" s="186"/>
      <c r="G108" s="88" t="s">
        <v>640</v>
      </c>
      <c r="H108" s="79">
        <v>200400</v>
      </c>
      <c r="I108" s="80">
        <v>150300</v>
      </c>
      <c r="J108" s="61">
        <v>50100</v>
      </c>
      <c r="K108" s="50" t="str">
        <f t="shared" si="2"/>
        <v>70001048100002000500</v>
      </c>
      <c r="L108" s="44" t="s">
        <v>15</v>
      </c>
    </row>
    <row r="109" spans="1:12" s="37" customFormat="1" ht="13.5">
      <c r="A109" s="76" t="s">
        <v>16</v>
      </c>
      <c r="B109" s="90" t="s">
        <v>639</v>
      </c>
      <c r="C109" s="91" t="s">
        <v>641</v>
      </c>
      <c r="D109" s="116" t="s">
        <v>7</v>
      </c>
      <c r="E109" s="183" t="s">
        <v>13</v>
      </c>
      <c r="F109" s="184"/>
      <c r="G109" s="117" t="s">
        <v>17</v>
      </c>
      <c r="H109" s="81">
        <v>200400</v>
      </c>
      <c r="I109" s="82">
        <v>150300</v>
      </c>
      <c r="J109" s="62">
        <f>IF(IF(H109="",0,H109)=0,0,(IF(H109&gt;0,IF(I109&gt;H109,0,H109-I109),IF(I109&gt;H109,H109-I109,0))))</f>
        <v>50100</v>
      </c>
      <c r="K109" s="50" t="str">
        <f t="shared" si="2"/>
        <v>70001048100002000540</v>
      </c>
      <c r="L109" s="36" t="str">
        <f>C109&amp;D109&amp;E109&amp;F109&amp;G109</f>
        <v>70001048100002000540</v>
      </c>
    </row>
    <row r="110" spans="1:12" ht="13.5">
      <c r="A110" s="75" t="s">
        <v>18</v>
      </c>
      <c r="B110" s="89" t="s">
        <v>639</v>
      </c>
      <c r="C110" s="87" t="s">
        <v>641</v>
      </c>
      <c r="D110" s="115" t="s">
        <v>20</v>
      </c>
      <c r="E110" s="185" t="s">
        <v>713</v>
      </c>
      <c r="F110" s="186"/>
      <c r="G110" s="88" t="s">
        <v>714</v>
      </c>
      <c r="H110" s="79">
        <v>590000</v>
      </c>
      <c r="I110" s="80">
        <v>0</v>
      </c>
      <c r="J110" s="61">
        <v>590000</v>
      </c>
      <c r="K110" s="50" t="str">
        <f t="shared" si="2"/>
        <v>70001110000000000000</v>
      </c>
      <c r="L110" s="44" t="s">
        <v>19</v>
      </c>
    </row>
    <row r="111" spans="1:12" ht="13.5">
      <c r="A111" s="75" t="s">
        <v>8</v>
      </c>
      <c r="B111" s="89" t="s">
        <v>639</v>
      </c>
      <c r="C111" s="87" t="s">
        <v>641</v>
      </c>
      <c r="D111" s="115" t="s">
        <v>20</v>
      </c>
      <c r="E111" s="185" t="s">
        <v>10</v>
      </c>
      <c r="F111" s="186"/>
      <c r="G111" s="88" t="s">
        <v>714</v>
      </c>
      <c r="H111" s="79">
        <v>590000</v>
      </c>
      <c r="I111" s="80">
        <v>0</v>
      </c>
      <c r="J111" s="61">
        <v>590000</v>
      </c>
      <c r="K111" s="50" t="str">
        <f t="shared" si="2"/>
        <v>70001118100000000000</v>
      </c>
      <c r="L111" s="44" t="s">
        <v>21</v>
      </c>
    </row>
    <row r="112" spans="1:12" ht="13.5">
      <c r="A112" s="75" t="s">
        <v>22</v>
      </c>
      <c r="B112" s="89" t="s">
        <v>639</v>
      </c>
      <c r="C112" s="87" t="s">
        <v>641</v>
      </c>
      <c r="D112" s="115" t="s">
        <v>20</v>
      </c>
      <c r="E112" s="185" t="s">
        <v>24</v>
      </c>
      <c r="F112" s="186"/>
      <c r="G112" s="88" t="s">
        <v>714</v>
      </c>
      <c r="H112" s="79">
        <v>590000</v>
      </c>
      <c r="I112" s="80">
        <v>0</v>
      </c>
      <c r="J112" s="61">
        <v>590000</v>
      </c>
      <c r="K112" s="50" t="str">
        <f t="shared" si="2"/>
        <v>70001118100004000000</v>
      </c>
      <c r="L112" s="44" t="s">
        <v>23</v>
      </c>
    </row>
    <row r="113" spans="1:12" ht="13.5">
      <c r="A113" s="75" t="s">
        <v>25</v>
      </c>
      <c r="B113" s="89" t="s">
        <v>639</v>
      </c>
      <c r="C113" s="87" t="s">
        <v>641</v>
      </c>
      <c r="D113" s="115" t="s">
        <v>20</v>
      </c>
      <c r="E113" s="185" t="s">
        <v>24</v>
      </c>
      <c r="F113" s="186"/>
      <c r="G113" s="88" t="s">
        <v>27</v>
      </c>
      <c r="H113" s="79">
        <v>590000</v>
      </c>
      <c r="I113" s="80">
        <v>0</v>
      </c>
      <c r="J113" s="61">
        <v>590000</v>
      </c>
      <c r="K113" s="50" t="str">
        <f t="shared" si="2"/>
        <v>70001118100004000800</v>
      </c>
      <c r="L113" s="44" t="s">
        <v>26</v>
      </c>
    </row>
    <row r="114" spans="1:12" s="37" customFormat="1" ht="13.5">
      <c r="A114" s="76" t="s">
        <v>28</v>
      </c>
      <c r="B114" s="90" t="s">
        <v>639</v>
      </c>
      <c r="C114" s="91" t="s">
        <v>641</v>
      </c>
      <c r="D114" s="116" t="s">
        <v>20</v>
      </c>
      <c r="E114" s="183" t="s">
        <v>24</v>
      </c>
      <c r="F114" s="184"/>
      <c r="G114" s="117" t="s">
        <v>29</v>
      </c>
      <c r="H114" s="81">
        <v>590000</v>
      </c>
      <c r="I114" s="82">
        <v>0</v>
      </c>
      <c r="J114" s="62">
        <f>IF(IF(H114="",0,H114)=0,0,(IF(H114&gt;0,IF(I114&gt;H114,0,H114-I114),IF(I114&gt;H114,H114-I114,0))))</f>
        <v>590000</v>
      </c>
      <c r="K114" s="50" t="str">
        <f t="shared" si="2"/>
        <v>70001118100004000870</v>
      </c>
      <c r="L114" s="36" t="str">
        <f>C114&amp;D114&amp;E114&amp;F114&amp;G114</f>
        <v>70001118100004000870</v>
      </c>
    </row>
    <row r="115" spans="1:12" ht="13.5">
      <c r="A115" s="75" t="s">
        <v>30</v>
      </c>
      <c r="B115" s="89" t="s">
        <v>639</v>
      </c>
      <c r="C115" s="87" t="s">
        <v>641</v>
      </c>
      <c r="D115" s="115" t="s">
        <v>32</v>
      </c>
      <c r="E115" s="185" t="s">
        <v>713</v>
      </c>
      <c r="F115" s="186"/>
      <c r="G115" s="88" t="s">
        <v>714</v>
      </c>
      <c r="H115" s="79">
        <v>407892</v>
      </c>
      <c r="I115" s="80">
        <v>103509.92</v>
      </c>
      <c r="J115" s="61">
        <v>304382.08</v>
      </c>
      <c r="K115" s="50" t="str">
        <f t="shared" si="2"/>
        <v>70001130000000000000</v>
      </c>
      <c r="L115" s="44" t="s">
        <v>31</v>
      </c>
    </row>
    <row r="116" spans="1:12" ht="26.25">
      <c r="A116" s="75" t="s">
        <v>722</v>
      </c>
      <c r="B116" s="89" t="s">
        <v>639</v>
      </c>
      <c r="C116" s="87" t="s">
        <v>641</v>
      </c>
      <c r="D116" s="115" t="s">
        <v>32</v>
      </c>
      <c r="E116" s="185" t="s">
        <v>724</v>
      </c>
      <c r="F116" s="186"/>
      <c r="G116" s="88" t="s">
        <v>714</v>
      </c>
      <c r="H116" s="79">
        <v>245192</v>
      </c>
      <c r="I116" s="80">
        <v>57836.12</v>
      </c>
      <c r="J116" s="61">
        <v>187355.88</v>
      </c>
      <c r="K116" s="50" t="str">
        <f t="shared" si="2"/>
        <v>70001134100000000000</v>
      </c>
      <c r="L116" s="44" t="s">
        <v>33</v>
      </c>
    </row>
    <row r="117" spans="1:12" ht="66">
      <c r="A117" s="75" t="s">
        <v>725</v>
      </c>
      <c r="B117" s="89" t="s">
        <v>639</v>
      </c>
      <c r="C117" s="87" t="s">
        <v>641</v>
      </c>
      <c r="D117" s="115" t="s">
        <v>32</v>
      </c>
      <c r="E117" s="185" t="s">
        <v>727</v>
      </c>
      <c r="F117" s="186"/>
      <c r="G117" s="88" t="s">
        <v>714</v>
      </c>
      <c r="H117" s="79">
        <v>245192</v>
      </c>
      <c r="I117" s="80">
        <v>57836.12</v>
      </c>
      <c r="J117" s="61">
        <v>187355.88</v>
      </c>
      <c r="K117" s="50" t="str">
        <f t="shared" si="2"/>
        <v>70001134100100000000</v>
      </c>
      <c r="L117" s="44" t="s">
        <v>34</v>
      </c>
    </row>
    <row r="118" spans="1:12" ht="52.5">
      <c r="A118" s="75" t="s">
        <v>728</v>
      </c>
      <c r="B118" s="89" t="s">
        <v>639</v>
      </c>
      <c r="C118" s="87" t="s">
        <v>641</v>
      </c>
      <c r="D118" s="115" t="s">
        <v>32</v>
      </c>
      <c r="E118" s="185" t="s">
        <v>730</v>
      </c>
      <c r="F118" s="186"/>
      <c r="G118" s="88" t="s">
        <v>714</v>
      </c>
      <c r="H118" s="79">
        <v>32000</v>
      </c>
      <c r="I118" s="80">
        <v>32000</v>
      </c>
      <c r="J118" s="61">
        <v>0</v>
      </c>
      <c r="K118" s="50" t="str">
        <f t="shared" si="2"/>
        <v>70001134100111000000</v>
      </c>
      <c r="L118" s="44" t="s">
        <v>35</v>
      </c>
    </row>
    <row r="119" spans="1:12" ht="26.25">
      <c r="A119" s="75" t="s">
        <v>731</v>
      </c>
      <c r="B119" s="89" t="s">
        <v>639</v>
      </c>
      <c r="C119" s="87" t="s">
        <v>641</v>
      </c>
      <c r="D119" s="115" t="s">
        <v>32</v>
      </c>
      <c r="E119" s="185" t="s">
        <v>730</v>
      </c>
      <c r="F119" s="186"/>
      <c r="G119" s="88" t="s">
        <v>639</v>
      </c>
      <c r="H119" s="79">
        <v>32000</v>
      </c>
      <c r="I119" s="80">
        <v>32000</v>
      </c>
      <c r="J119" s="61">
        <v>0</v>
      </c>
      <c r="K119" s="50" t="str">
        <f t="shared" si="2"/>
        <v>70001134100111000200</v>
      </c>
      <c r="L119" s="44" t="s">
        <v>36</v>
      </c>
    </row>
    <row r="120" spans="1:12" ht="26.25">
      <c r="A120" s="75" t="s">
        <v>0</v>
      </c>
      <c r="B120" s="89" t="s">
        <v>639</v>
      </c>
      <c r="C120" s="87" t="s">
        <v>641</v>
      </c>
      <c r="D120" s="115" t="s">
        <v>32</v>
      </c>
      <c r="E120" s="185" t="s">
        <v>730</v>
      </c>
      <c r="F120" s="186"/>
      <c r="G120" s="88" t="s">
        <v>2</v>
      </c>
      <c r="H120" s="79">
        <v>32000</v>
      </c>
      <c r="I120" s="80">
        <v>32000</v>
      </c>
      <c r="J120" s="61">
        <v>0</v>
      </c>
      <c r="K120" s="50" t="str">
        <f t="shared" si="2"/>
        <v>70001134100111000240</v>
      </c>
      <c r="L120" s="44" t="s">
        <v>37</v>
      </c>
    </row>
    <row r="121" spans="1:12" s="37" customFormat="1" ht="13.5">
      <c r="A121" s="76" t="s">
        <v>3</v>
      </c>
      <c r="B121" s="90" t="s">
        <v>639</v>
      </c>
      <c r="C121" s="91" t="s">
        <v>641</v>
      </c>
      <c r="D121" s="116" t="s">
        <v>32</v>
      </c>
      <c r="E121" s="183" t="s">
        <v>730</v>
      </c>
      <c r="F121" s="184"/>
      <c r="G121" s="117" t="s">
        <v>4</v>
      </c>
      <c r="H121" s="81">
        <v>32000</v>
      </c>
      <c r="I121" s="82">
        <v>32000</v>
      </c>
      <c r="J121" s="62">
        <f>IF(IF(H121="",0,H121)=0,0,(IF(H121&gt;0,IF(I121&gt;H121,0,H121-I121),IF(I121&gt;H121,H121-I121,0))))</f>
        <v>0</v>
      </c>
      <c r="K121" s="50" t="str">
        <f t="shared" si="2"/>
        <v>70001134100111000244</v>
      </c>
      <c r="L121" s="36" t="str">
        <f>C121&amp;D121&amp;E121&amp;F121&amp;G121</f>
        <v>70001134100111000244</v>
      </c>
    </row>
    <row r="122" spans="1:12" ht="26.25">
      <c r="A122" s="75" t="s">
        <v>38</v>
      </c>
      <c r="B122" s="89" t="s">
        <v>639</v>
      </c>
      <c r="C122" s="87" t="s">
        <v>641</v>
      </c>
      <c r="D122" s="115" t="s">
        <v>32</v>
      </c>
      <c r="E122" s="185" t="s">
        <v>40</v>
      </c>
      <c r="F122" s="186"/>
      <c r="G122" s="88" t="s">
        <v>714</v>
      </c>
      <c r="H122" s="79">
        <v>213192</v>
      </c>
      <c r="I122" s="80">
        <v>25836.12</v>
      </c>
      <c r="J122" s="61">
        <v>187355.88</v>
      </c>
      <c r="K122" s="50" t="str">
        <f t="shared" si="2"/>
        <v>70001134100199999000</v>
      </c>
      <c r="L122" s="44" t="s">
        <v>39</v>
      </c>
    </row>
    <row r="123" spans="1:12" ht="26.25">
      <c r="A123" s="75" t="s">
        <v>731</v>
      </c>
      <c r="B123" s="89" t="s">
        <v>639</v>
      </c>
      <c r="C123" s="87" t="s">
        <v>641</v>
      </c>
      <c r="D123" s="115" t="s">
        <v>32</v>
      </c>
      <c r="E123" s="185" t="s">
        <v>40</v>
      </c>
      <c r="F123" s="186"/>
      <c r="G123" s="88" t="s">
        <v>639</v>
      </c>
      <c r="H123" s="79">
        <v>186216</v>
      </c>
      <c r="I123" s="80">
        <v>12348.12</v>
      </c>
      <c r="J123" s="61">
        <v>173867.88</v>
      </c>
      <c r="K123" s="50" t="str">
        <f t="shared" si="2"/>
        <v>70001134100199999200</v>
      </c>
      <c r="L123" s="44" t="s">
        <v>41</v>
      </c>
    </row>
    <row r="124" spans="1:12" ht="26.25">
      <c r="A124" s="75" t="s">
        <v>0</v>
      </c>
      <c r="B124" s="89" t="s">
        <v>639</v>
      </c>
      <c r="C124" s="87" t="s">
        <v>641</v>
      </c>
      <c r="D124" s="115" t="s">
        <v>32</v>
      </c>
      <c r="E124" s="185" t="s">
        <v>40</v>
      </c>
      <c r="F124" s="186"/>
      <c r="G124" s="88" t="s">
        <v>2</v>
      </c>
      <c r="H124" s="79">
        <v>186216</v>
      </c>
      <c r="I124" s="80">
        <v>12348.12</v>
      </c>
      <c r="J124" s="61">
        <v>173867.88</v>
      </c>
      <c r="K124" s="50" t="str">
        <f t="shared" si="2"/>
        <v>70001134100199999240</v>
      </c>
      <c r="L124" s="44" t="s">
        <v>42</v>
      </c>
    </row>
    <row r="125" spans="1:12" s="37" customFormat="1" ht="13.5">
      <c r="A125" s="76" t="s">
        <v>3</v>
      </c>
      <c r="B125" s="90" t="s">
        <v>639</v>
      </c>
      <c r="C125" s="91" t="s">
        <v>641</v>
      </c>
      <c r="D125" s="116" t="s">
        <v>32</v>
      </c>
      <c r="E125" s="183" t="s">
        <v>40</v>
      </c>
      <c r="F125" s="184"/>
      <c r="G125" s="117" t="s">
        <v>4</v>
      </c>
      <c r="H125" s="81">
        <v>186216</v>
      </c>
      <c r="I125" s="82">
        <v>12348.12</v>
      </c>
      <c r="J125" s="62">
        <f>IF(IF(H125="",0,H125)=0,0,(IF(H125&gt;0,IF(I125&gt;H125,0,H125-I125),IF(I125&gt;H125,H125-I125,0))))</f>
        <v>173867.88</v>
      </c>
      <c r="K125" s="50" t="str">
        <f t="shared" si="2"/>
        <v>70001134100199999244</v>
      </c>
      <c r="L125" s="36" t="str">
        <f>C125&amp;D125&amp;E125&amp;F125&amp;G125</f>
        <v>70001134100199999244</v>
      </c>
    </row>
    <row r="126" spans="1:12" ht="13.5">
      <c r="A126" s="75" t="s">
        <v>25</v>
      </c>
      <c r="B126" s="89" t="s">
        <v>639</v>
      </c>
      <c r="C126" s="87" t="s">
        <v>641</v>
      </c>
      <c r="D126" s="115" t="s">
        <v>32</v>
      </c>
      <c r="E126" s="185" t="s">
        <v>40</v>
      </c>
      <c r="F126" s="186"/>
      <c r="G126" s="88" t="s">
        <v>27</v>
      </c>
      <c r="H126" s="79">
        <v>26976</v>
      </c>
      <c r="I126" s="80">
        <v>13488</v>
      </c>
      <c r="J126" s="61">
        <v>13488</v>
      </c>
      <c r="K126" s="50" t="str">
        <f t="shared" si="2"/>
        <v>70001134100199999800</v>
      </c>
      <c r="L126" s="44" t="s">
        <v>43</v>
      </c>
    </row>
    <row r="127" spans="1:12" ht="13.5">
      <c r="A127" s="75" t="s">
        <v>44</v>
      </c>
      <c r="B127" s="89" t="s">
        <v>639</v>
      </c>
      <c r="C127" s="87" t="s">
        <v>641</v>
      </c>
      <c r="D127" s="115" t="s">
        <v>32</v>
      </c>
      <c r="E127" s="185" t="s">
        <v>40</v>
      </c>
      <c r="F127" s="186"/>
      <c r="G127" s="88" t="s">
        <v>46</v>
      </c>
      <c r="H127" s="79">
        <v>26976</v>
      </c>
      <c r="I127" s="80">
        <v>13488</v>
      </c>
      <c r="J127" s="61">
        <v>13488</v>
      </c>
      <c r="K127" s="50" t="str">
        <f t="shared" si="2"/>
        <v>70001134100199999850</v>
      </c>
      <c r="L127" s="44" t="s">
        <v>45</v>
      </c>
    </row>
    <row r="128" spans="1:12" s="37" customFormat="1" ht="13.5">
      <c r="A128" s="76" t="s">
        <v>47</v>
      </c>
      <c r="B128" s="90" t="s">
        <v>639</v>
      </c>
      <c r="C128" s="91" t="s">
        <v>641</v>
      </c>
      <c r="D128" s="116" t="s">
        <v>32</v>
      </c>
      <c r="E128" s="183" t="s">
        <v>40</v>
      </c>
      <c r="F128" s="184"/>
      <c r="G128" s="117" t="s">
        <v>48</v>
      </c>
      <c r="H128" s="81">
        <v>26976</v>
      </c>
      <c r="I128" s="82">
        <v>13488</v>
      </c>
      <c r="J128" s="62">
        <f>IF(IF(H128="",0,H128)=0,0,(IF(H128&gt;0,IF(I128&gt;H128,0,H128-I128),IF(I128&gt;H128,H128-I128,0))))</f>
        <v>13488</v>
      </c>
      <c r="K128" s="50" t="str">
        <f t="shared" si="2"/>
        <v>70001134100199999853</v>
      </c>
      <c r="L128" s="36" t="str">
        <f>C128&amp;D128&amp;E128&amp;F128&amp;G128</f>
        <v>70001134100199999853</v>
      </c>
    </row>
    <row r="129" spans="1:12" ht="26.25">
      <c r="A129" s="75" t="s">
        <v>49</v>
      </c>
      <c r="B129" s="89" t="s">
        <v>639</v>
      </c>
      <c r="C129" s="87" t="s">
        <v>641</v>
      </c>
      <c r="D129" s="115" t="s">
        <v>32</v>
      </c>
      <c r="E129" s="185" t="s">
        <v>51</v>
      </c>
      <c r="F129" s="186"/>
      <c r="G129" s="88" t="s">
        <v>714</v>
      </c>
      <c r="H129" s="79">
        <v>162700</v>
      </c>
      <c r="I129" s="80">
        <v>45673.8</v>
      </c>
      <c r="J129" s="61">
        <v>117026.2</v>
      </c>
      <c r="K129" s="50" t="str">
        <f t="shared" si="2"/>
        <v>70001134500000000000</v>
      </c>
      <c r="L129" s="44" t="s">
        <v>50</v>
      </c>
    </row>
    <row r="130" spans="1:12" ht="13.5">
      <c r="A130" s="75" t="s">
        <v>52</v>
      </c>
      <c r="B130" s="89" t="s">
        <v>639</v>
      </c>
      <c r="C130" s="87" t="s">
        <v>641</v>
      </c>
      <c r="D130" s="115" t="s">
        <v>32</v>
      </c>
      <c r="E130" s="185" t="s">
        <v>54</v>
      </c>
      <c r="F130" s="186"/>
      <c r="G130" s="88" t="s">
        <v>714</v>
      </c>
      <c r="H130" s="79">
        <v>162700</v>
      </c>
      <c r="I130" s="80">
        <v>45673.8</v>
      </c>
      <c r="J130" s="61">
        <v>117026.2</v>
      </c>
      <c r="K130" s="50" t="str">
        <f t="shared" si="2"/>
        <v>70001134500100000000</v>
      </c>
      <c r="L130" s="44" t="s">
        <v>53</v>
      </c>
    </row>
    <row r="131" spans="1:12" ht="26.25">
      <c r="A131" s="75" t="s">
        <v>55</v>
      </c>
      <c r="B131" s="89" t="s">
        <v>639</v>
      </c>
      <c r="C131" s="87" t="s">
        <v>641</v>
      </c>
      <c r="D131" s="115" t="s">
        <v>32</v>
      </c>
      <c r="E131" s="185" t="s">
        <v>57</v>
      </c>
      <c r="F131" s="186"/>
      <c r="G131" s="88" t="s">
        <v>714</v>
      </c>
      <c r="H131" s="79">
        <v>162700</v>
      </c>
      <c r="I131" s="80">
        <v>45673.8</v>
      </c>
      <c r="J131" s="61">
        <v>117026.2</v>
      </c>
      <c r="K131" s="50" t="str">
        <f t="shared" si="2"/>
        <v>70001134500199999000</v>
      </c>
      <c r="L131" s="44" t="s">
        <v>56</v>
      </c>
    </row>
    <row r="132" spans="1:12" ht="13.5">
      <c r="A132" s="75" t="s">
        <v>25</v>
      </c>
      <c r="B132" s="89" t="s">
        <v>639</v>
      </c>
      <c r="C132" s="87" t="s">
        <v>641</v>
      </c>
      <c r="D132" s="115" t="s">
        <v>32</v>
      </c>
      <c r="E132" s="185" t="s">
        <v>57</v>
      </c>
      <c r="F132" s="186"/>
      <c r="G132" s="88" t="s">
        <v>27</v>
      </c>
      <c r="H132" s="79">
        <v>162700</v>
      </c>
      <c r="I132" s="80">
        <v>45673.8</v>
      </c>
      <c r="J132" s="61">
        <v>117026.2</v>
      </c>
      <c r="K132" s="50" t="str">
        <f t="shared" si="2"/>
        <v>70001134500199999800</v>
      </c>
      <c r="L132" s="44" t="s">
        <v>58</v>
      </c>
    </row>
    <row r="133" spans="1:12" ht="30" customHeight="1">
      <c r="A133" s="75" t="s">
        <v>59</v>
      </c>
      <c r="B133" s="89" t="s">
        <v>639</v>
      </c>
      <c r="C133" s="87" t="s">
        <v>641</v>
      </c>
      <c r="D133" s="115" t="s">
        <v>32</v>
      </c>
      <c r="E133" s="185" t="s">
        <v>57</v>
      </c>
      <c r="F133" s="186"/>
      <c r="G133" s="88" t="s">
        <v>61</v>
      </c>
      <c r="H133" s="79">
        <v>162700</v>
      </c>
      <c r="I133" s="80">
        <v>45673.8</v>
      </c>
      <c r="J133" s="61">
        <v>117026.2</v>
      </c>
      <c r="K133" s="50" t="str">
        <f t="shared" si="2"/>
        <v>70001134500199999810</v>
      </c>
      <c r="L133" s="44" t="s">
        <v>60</v>
      </c>
    </row>
    <row r="134" spans="1:12" s="37" customFormat="1" ht="39">
      <c r="A134" s="76" t="s">
        <v>62</v>
      </c>
      <c r="B134" s="90" t="s">
        <v>639</v>
      </c>
      <c r="C134" s="91" t="s">
        <v>641</v>
      </c>
      <c r="D134" s="116" t="s">
        <v>32</v>
      </c>
      <c r="E134" s="183" t="s">
        <v>57</v>
      </c>
      <c r="F134" s="184"/>
      <c r="G134" s="117" t="s">
        <v>63</v>
      </c>
      <c r="H134" s="81">
        <v>162700</v>
      </c>
      <c r="I134" s="82">
        <v>45673.8</v>
      </c>
      <c r="J134" s="62">
        <f>IF(IF(H134="",0,H134)=0,0,(IF(H134&gt;0,IF(I134&gt;H134,0,H134-I134),IF(I134&gt;H134,H134-I134,0))))</f>
        <v>117026.2</v>
      </c>
      <c r="K134" s="50" t="str">
        <f t="shared" si="2"/>
        <v>70001134500199999811</v>
      </c>
      <c r="L134" s="36" t="str">
        <f>C134&amp;D134&amp;E134&amp;F134&amp;G134</f>
        <v>70001134500199999811</v>
      </c>
    </row>
    <row r="135" spans="1:12" ht="20.25" customHeight="1">
      <c r="A135" s="75" t="s">
        <v>64</v>
      </c>
      <c r="B135" s="89" t="s">
        <v>639</v>
      </c>
      <c r="C135" s="87" t="s">
        <v>641</v>
      </c>
      <c r="D135" s="115" t="s">
        <v>66</v>
      </c>
      <c r="E135" s="185" t="s">
        <v>713</v>
      </c>
      <c r="F135" s="186"/>
      <c r="G135" s="88" t="s">
        <v>714</v>
      </c>
      <c r="H135" s="79">
        <v>145000</v>
      </c>
      <c r="I135" s="80">
        <v>24761.5</v>
      </c>
      <c r="J135" s="61">
        <v>120238.5</v>
      </c>
      <c r="K135" s="50" t="str">
        <f t="shared" si="2"/>
        <v>70003000000000000000</v>
      </c>
      <c r="L135" s="44" t="s">
        <v>65</v>
      </c>
    </row>
    <row r="136" spans="1:12" ht="26.25">
      <c r="A136" s="75" t="s">
        <v>67</v>
      </c>
      <c r="B136" s="89" t="s">
        <v>639</v>
      </c>
      <c r="C136" s="87" t="s">
        <v>641</v>
      </c>
      <c r="D136" s="115" t="s">
        <v>69</v>
      </c>
      <c r="E136" s="185" t="s">
        <v>713</v>
      </c>
      <c r="F136" s="186"/>
      <c r="G136" s="88" t="s">
        <v>714</v>
      </c>
      <c r="H136" s="79">
        <v>25000</v>
      </c>
      <c r="I136" s="80">
        <v>13961.5</v>
      </c>
      <c r="J136" s="61">
        <v>11038.5</v>
      </c>
      <c r="K136" s="50" t="str">
        <f t="shared" si="2"/>
        <v>70003090000000000000</v>
      </c>
      <c r="L136" s="44" t="s">
        <v>68</v>
      </c>
    </row>
    <row r="137" spans="1:12" ht="39">
      <c r="A137" s="75" t="s">
        <v>70</v>
      </c>
      <c r="B137" s="89" t="s">
        <v>639</v>
      </c>
      <c r="C137" s="87" t="s">
        <v>641</v>
      </c>
      <c r="D137" s="115" t="s">
        <v>69</v>
      </c>
      <c r="E137" s="185" t="s">
        <v>72</v>
      </c>
      <c r="F137" s="186"/>
      <c r="G137" s="88" t="s">
        <v>714</v>
      </c>
      <c r="H137" s="79">
        <v>25000</v>
      </c>
      <c r="I137" s="80">
        <v>13961.5</v>
      </c>
      <c r="J137" s="61">
        <v>11038.5</v>
      </c>
      <c r="K137" s="50" t="str">
        <f t="shared" si="2"/>
        <v>70003094200000000000</v>
      </c>
      <c r="L137" s="44" t="s">
        <v>71</v>
      </c>
    </row>
    <row r="138" spans="1:12" ht="20.25" customHeight="1">
      <c r="A138" s="75" t="s">
        <v>73</v>
      </c>
      <c r="B138" s="89" t="s">
        <v>639</v>
      </c>
      <c r="C138" s="87" t="s">
        <v>641</v>
      </c>
      <c r="D138" s="115" t="s">
        <v>69</v>
      </c>
      <c r="E138" s="185" t="s">
        <v>75</v>
      </c>
      <c r="F138" s="186"/>
      <c r="G138" s="88" t="s">
        <v>714</v>
      </c>
      <c r="H138" s="79">
        <v>25000</v>
      </c>
      <c r="I138" s="80">
        <v>13961.5</v>
      </c>
      <c r="J138" s="61">
        <v>11038.5</v>
      </c>
      <c r="K138" s="50" t="str">
        <f t="shared" si="2"/>
        <v>70003094200300000000</v>
      </c>
      <c r="L138" s="44" t="s">
        <v>74</v>
      </c>
    </row>
    <row r="139" spans="1:12" ht="39">
      <c r="A139" s="75" t="s">
        <v>76</v>
      </c>
      <c r="B139" s="89" t="s">
        <v>639</v>
      </c>
      <c r="C139" s="87" t="s">
        <v>641</v>
      </c>
      <c r="D139" s="115" t="s">
        <v>69</v>
      </c>
      <c r="E139" s="185" t="s">
        <v>78</v>
      </c>
      <c r="F139" s="186"/>
      <c r="G139" s="88" t="s">
        <v>714</v>
      </c>
      <c r="H139" s="79">
        <v>25000</v>
      </c>
      <c r="I139" s="80">
        <v>13961.5</v>
      </c>
      <c r="J139" s="61">
        <v>11038.5</v>
      </c>
      <c r="K139" s="50" t="str">
        <f t="shared" si="2"/>
        <v>70003094200399999000</v>
      </c>
      <c r="L139" s="44" t="s">
        <v>77</v>
      </c>
    </row>
    <row r="140" spans="1:12" ht="26.25">
      <c r="A140" s="75" t="s">
        <v>731</v>
      </c>
      <c r="B140" s="89" t="s">
        <v>639</v>
      </c>
      <c r="C140" s="87" t="s">
        <v>641</v>
      </c>
      <c r="D140" s="115" t="s">
        <v>69</v>
      </c>
      <c r="E140" s="185" t="s">
        <v>78</v>
      </c>
      <c r="F140" s="186"/>
      <c r="G140" s="88" t="s">
        <v>639</v>
      </c>
      <c r="H140" s="79">
        <v>25000</v>
      </c>
      <c r="I140" s="80">
        <v>13961.5</v>
      </c>
      <c r="J140" s="61">
        <v>11038.5</v>
      </c>
      <c r="K140" s="50" t="str">
        <f t="shared" si="2"/>
        <v>70003094200399999200</v>
      </c>
      <c r="L140" s="44" t="s">
        <v>79</v>
      </c>
    </row>
    <row r="141" spans="1:12" ht="26.25">
      <c r="A141" s="75" t="s">
        <v>0</v>
      </c>
      <c r="B141" s="89" t="s">
        <v>639</v>
      </c>
      <c r="C141" s="87" t="s">
        <v>641</v>
      </c>
      <c r="D141" s="115" t="s">
        <v>69</v>
      </c>
      <c r="E141" s="185" t="s">
        <v>78</v>
      </c>
      <c r="F141" s="186"/>
      <c r="G141" s="88" t="s">
        <v>2</v>
      </c>
      <c r="H141" s="79">
        <v>25000</v>
      </c>
      <c r="I141" s="80">
        <v>13961.5</v>
      </c>
      <c r="J141" s="61">
        <v>11038.5</v>
      </c>
      <c r="K141" s="50" t="str">
        <f t="shared" si="2"/>
        <v>70003094200399999240</v>
      </c>
      <c r="L141" s="44" t="s">
        <v>80</v>
      </c>
    </row>
    <row r="142" spans="1:12" s="37" customFormat="1" ht="13.5">
      <c r="A142" s="76" t="s">
        <v>3</v>
      </c>
      <c r="B142" s="90" t="s">
        <v>639</v>
      </c>
      <c r="C142" s="91" t="s">
        <v>641</v>
      </c>
      <c r="D142" s="116" t="s">
        <v>69</v>
      </c>
      <c r="E142" s="183" t="s">
        <v>78</v>
      </c>
      <c r="F142" s="184"/>
      <c r="G142" s="117" t="s">
        <v>4</v>
      </c>
      <c r="H142" s="81">
        <v>25000</v>
      </c>
      <c r="I142" s="82">
        <v>13961.5</v>
      </c>
      <c r="J142" s="62">
        <f>IF(IF(H142="",0,H142)=0,0,(IF(H142&gt;0,IF(I142&gt;H142,0,H142-I142),IF(I142&gt;H142,H142-I142,0))))</f>
        <v>11038.5</v>
      </c>
      <c r="K142" s="50" t="str">
        <f t="shared" si="2"/>
        <v>70003094200399999244</v>
      </c>
      <c r="L142" s="36" t="str">
        <f>C142&amp;D142&amp;E142&amp;F142&amp;G142</f>
        <v>70003094200399999244</v>
      </c>
    </row>
    <row r="143" spans="1:12" ht="13.5">
      <c r="A143" s="75" t="s">
        <v>81</v>
      </c>
      <c r="B143" s="89" t="s">
        <v>639</v>
      </c>
      <c r="C143" s="87" t="s">
        <v>641</v>
      </c>
      <c r="D143" s="115" t="s">
        <v>83</v>
      </c>
      <c r="E143" s="185" t="s">
        <v>713</v>
      </c>
      <c r="F143" s="186"/>
      <c r="G143" s="88" t="s">
        <v>714</v>
      </c>
      <c r="H143" s="79">
        <v>120000</v>
      </c>
      <c r="I143" s="80">
        <v>10800</v>
      </c>
      <c r="J143" s="61">
        <v>109200</v>
      </c>
      <c r="K143" s="50" t="str">
        <f t="shared" si="2"/>
        <v>70003100000000000000</v>
      </c>
      <c r="L143" s="44" t="s">
        <v>82</v>
      </c>
    </row>
    <row r="144" spans="1:12" ht="39">
      <c r="A144" s="75" t="s">
        <v>70</v>
      </c>
      <c r="B144" s="89" t="s">
        <v>639</v>
      </c>
      <c r="C144" s="87" t="s">
        <v>641</v>
      </c>
      <c r="D144" s="115" t="s">
        <v>83</v>
      </c>
      <c r="E144" s="185" t="s">
        <v>72</v>
      </c>
      <c r="F144" s="186"/>
      <c r="G144" s="88" t="s">
        <v>714</v>
      </c>
      <c r="H144" s="79">
        <v>120000</v>
      </c>
      <c r="I144" s="80">
        <v>10800</v>
      </c>
      <c r="J144" s="61">
        <v>109200</v>
      </c>
      <c r="K144" s="50" t="str">
        <f t="shared" si="2"/>
        <v>70003104200000000000</v>
      </c>
      <c r="L144" s="44" t="s">
        <v>84</v>
      </c>
    </row>
    <row r="145" spans="1:12" ht="26.25">
      <c r="A145" s="75" t="s">
        <v>85</v>
      </c>
      <c r="B145" s="89" t="s">
        <v>639</v>
      </c>
      <c r="C145" s="87" t="s">
        <v>641</v>
      </c>
      <c r="D145" s="115" t="s">
        <v>83</v>
      </c>
      <c r="E145" s="185" t="s">
        <v>87</v>
      </c>
      <c r="F145" s="186"/>
      <c r="G145" s="88" t="s">
        <v>714</v>
      </c>
      <c r="H145" s="79">
        <v>120000</v>
      </c>
      <c r="I145" s="80">
        <v>10800</v>
      </c>
      <c r="J145" s="61">
        <v>109200</v>
      </c>
      <c r="K145" s="50" t="str">
        <f t="shared" si="2"/>
        <v>70003104200200000000</v>
      </c>
      <c r="L145" s="44" t="s">
        <v>86</v>
      </c>
    </row>
    <row r="146" spans="1:12" ht="39">
      <c r="A146" s="75" t="s">
        <v>88</v>
      </c>
      <c r="B146" s="89" t="s">
        <v>639</v>
      </c>
      <c r="C146" s="87" t="s">
        <v>641</v>
      </c>
      <c r="D146" s="115" t="s">
        <v>83</v>
      </c>
      <c r="E146" s="185" t="s">
        <v>90</v>
      </c>
      <c r="F146" s="186"/>
      <c r="G146" s="88" t="s">
        <v>714</v>
      </c>
      <c r="H146" s="79">
        <v>120000</v>
      </c>
      <c r="I146" s="80">
        <v>10800</v>
      </c>
      <c r="J146" s="61">
        <v>109200</v>
      </c>
      <c r="K146" s="50" t="str">
        <f t="shared" si="2"/>
        <v>70003104200299999000</v>
      </c>
      <c r="L146" s="44" t="s">
        <v>89</v>
      </c>
    </row>
    <row r="147" spans="1:12" ht="26.25">
      <c r="A147" s="75" t="s">
        <v>731</v>
      </c>
      <c r="B147" s="89" t="s">
        <v>639</v>
      </c>
      <c r="C147" s="87" t="s">
        <v>641</v>
      </c>
      <c r="D147" s="115" t="s">
        <v>83</v>
      </c>
      <c r="E147" s="185" t="s">
        <v>90</v>
      </c>
      <c r="F147" s="186"/>
      <c r="G147" s="88" t="s">
        <v>639</v>
      </c>
      <c r="H147" s="79">
        <v>109200</v>
      </c>
      <c r="I147" s="80">
        <v>0</v>
      </c>
      <c r="J147" s="61">
        <v>109200</v>
      </c>
      <c r="K147" s="50" t="str">
        <f t="shared" si="2"/>
        <v>70003104200299999200</v>
      </c>
      <c r="L147" s="44" t="s">
        <v>91</v>
      </c>
    </row>
    <row r="148" spans="1:12" ht="26.25">
      <c r="A148" s="75" t="s">
        <v>0</v>
      </c>
      <c r="B148" s="89" t="s">
        <v>639</v>
      </c>
      <c r="C148" s="87" t="s">
        <v>641</v>
      </c>
      <c r="D148" s="115" t="s">
        <v>83</v>
      </c>
      <c r="E148" s="185" t="s">
        <v>90</v>
      </c>
      <c r="F148" s="186"/>
      <c r="G148" s="88" t="s">
        <v>2</v>
      </c>
      <c r="H148" s="79">
        <v>109200</v>
      </c>
      <c r="I148" s="80">
        <v>0</v>
      </c>
      <c r="J148" s="61">
        <v>109200</v>
      </c>
      <c r="K148" s="50" t="str">
        <f t="shared" si="2"/>
        <v>70003104200299999240</v>
      </c>
      <c r="L148" s="44" t="s">
        <v>92</v>
      </c>
    </row>
    <row r="149" spans="1:12" s="37" customFormat="1" ht="13.5">
      <c r="A149" s="76" t="s">
        <v>3</v>
      </c>
      <c r="B149" s="90" t="s">
        <v>639</v>
      </c>
      <c r="C149" s="91" t="s">
        <v>641</v>
      </c>
      <c r="D149" s="116" t="s">
        <v>83</v>
      </c>
      <c r="E149" s="183" t="s">
        <v>90</v>
      </c>
      <c r="F149" s="184"/>
      <c r="G149" s="117" t="s">
        <v>4</v>
      </c>
      <c r="H149" s="81">
        <v>109200</v>
      </c>
      <c r="I149" s="82">
        <v>0</v>
      </c>
      <c r="J149" s="62">
        <f>IF(IF(H149="",0,H149)=0,0,(IF(H149&gt;0,IF(I149&gt;H149,0,H149-I149),IF(I149&gt;H149,H149-I149,0))))</f>
        <v>109200</v>
      </c>
      <c r="K149" s="50" t="str">
        <f t="shared" si="2"/>
        <v>70003104200299999244</v>
      </c>
      <c r="L149" s="36" t="str">
        <f>C149&amp;D149&amp;E149&amp;F149&amp;G149</f>
        <v>70003104200299999244</v>
      </c>
    </row>
    <row r="150" spans="1:12" ht="13.5">
      <c r="A150" s="75" t="s">
        <v>93</v>
      </c>
      <c r="B150" s="89" t="s">
        <v>639</v>
      </c>
      <c r="C150" s="87" t="s">
        <v>641</v>
      </c>
      <c r="D150" s="115" t="s">
        <v>83</v>
      </c>
      <c r="E150" s="185" t="s">
        <v>90</v>
      </c>
      <c r="F150" s="186"/>
      <c r="G150" s="88" t="s">
        <v>95</v>
      </c>
      <c r="H150" s="79">
        <v>10800</v>
      </c>
      <c r="I150" s="80">
        <v>10800</v>
      </c>
      <c r="J150" s="61">
        <v>0</v>
      </c>
      <c r="K150" s="50" t="str">
        <f t="shared" si="2"/>
        <v>70003104200299999300</v>
      </c>
      <c r="L150" s="44" t="s">
        <v>94</v>
      </c>
    </row>
    <row r="151" spans="1:12" s="37" customFormat="1" ht="13.5">
      <c r="A151" s="76" t="s">
        <v>96</v>
      </c>
      <c r="B151" s="90" t="s">
        <v>639</v>
      </c>
      <c r="C151" s="91" t="s">
        <v>641</v>
      </c>
      <c r="D151" s="116" t="s">
        <v>83</v>
      </c>
      <c r="E151" s="183" t="s">
        <v>90</v>
      </c>
      <c r="F151" s="184"/>
      <c r="G151" s="117" t="s">
        <v>97</v>
      </c>
      <c r="H151" s="81">
        <v>10800</v>
      </c>
      <c r="I151" s="82">
        <v>10800</v>
      </c>
      <c r="J151" s="62">
        <f>IF(IF(H151="",0,H151)=0,0,(IF(H151&gt;0,IF(I151&gt;H151,0,H151-I151),IF(I151&gt;H151,H151-I151,0))))</f>
        <v>0</v>
      </c>
      <c r="K151" s="50" t="str">
        <f t="shared" si="2"/>
        <v>70003104200299999360</v>
      </c>
      <c r="L151" s="36" t="str">
        <f>C151&amp;D151&amp;E151&amp;F151&amp;G151</f>
        <v>70003104200299999360</v>
      </c>
    </row>
    <row r="152" spans="1:12" ht="13.5">
      <c r="A152" s="75" t="s">
        <v>98</v>
      </c>
      <c r="B152" s="89" t="s">
        <v>639</v>
      </c>
      <c r="C152" s="87" t="s">
        <v>641</v>
      </c>
      <c r="D152" s="115" t="s">
        <v>100</v>
      </c>
      <c r="E152" s="185" t="s">
        <v>713</v>
      </c>
      <c r="F152" s="186"/>
      <c r="G152" s="88" t="s">
        <v>714</v>
      </c>
      <c r="H152" s="79">
        <v>18002153.81</v>
      </c>
      <c r="I152" s="80">
        <v>2042951.83</v>
      </c>
      <c r="J152" s="61">
        <v>15959201.98</v>
      </c>
      <c r="K152" s="50" t="str">
        <f t="shared" si="2"/>
        <v>70004000000000000000</v>
      </c>
      <c r="L152" s="44" t="s">
        <v>99</v>
      </c>
    </row>
    <row r="153" spans="1:12" ht="13.5">
      <c r="A153" s="75" t="s">
        <v>101</v>
      </c>
      <c r="B153" s="89" t="s">
        <v>639</v>
      </c>
      <c r="C153" s="87" t="s">
        <v>641</v>
      </c>
      <c r="D153" s="115" t="s">
        <v>103</v>
      </c>
      <c r="E153" s="185" t="s">
        <v>713</v>
      </c>
      <c r="F153" s="186"/>
      <c r="G153" s="88" t="s">
        <v>714</v>
      </c>
      <c r="H153" s="79">
        <v>15331153.81</v>
      </c>
      <c r="I153" s="80">
        <v>1887216</v>
      </c>
      <c r="J153" s="61">
        <v>13443937.81</v>
      </c>
      <c r="K153" s="50" t="str">
        <f t="shared" si="2"/>
        <v>70004090000000000000</v>
      </c>
      <c r="L153" s="44" t="s">
        <v>102</v>
      </c>
    </row>
    <row r="154" spans="1:12" ht="26.25">
      <c r="A154" s="75" t="s">
        <v>104</v>
      </c>
      <c r="B154" s="89" t="s">
        <v>639</v>
      </c>
      <c r="C154" s="87" t="s">
        <v>641</v>
      </c>
      <c r="D154" s="115" t="s">
        <v>103</v>
      </c>
      <c r="E154" s="185" t="s">
        <v>106</v>
      </c>
      <c r="F154" s="186"/>
      <c r="G154" s="88" t="s">
        <v>714</v>
      </c>
      <c r="H154" s="79">
        <v>15331153.81</v>
      </c>
      <c r="I154" s="80">
        <v>1887216</v>
      </c>
      <c r="J154" s="61">
        <v>13443937.81</v>
      </c>
      <c r="K154" s="50" t="str">
        <f t="shared" si="2"/>
        <v>70004094300000000000</v>
      </c>
      <c r="L154" s="44" t="s">
        <v>105</v>
      </c>
    </row>
    <row r="155" spans="1:12" ht="26.25">
      <c r="A155" s="75" t="s">
        <v>107</v>
      </c>
      <c r="B155" s="89" t="s">
        <v>639</v>
      </c>
      <c r="C155" s="87" t="s">
        <v>641</v>
      </c>
      <c r="D155" s="115" t="s">
        <v>103</v>
      </c>
      <c r="E155" s="185" t="s">
        <v>109</v>
      </c>
      <c r="F155" s="186"/>
      <c r="G155" s="88" t="s">
        <v>714</v>
      </c>
      <c r="H155" s="79">
        <v>15131153.81</v>
      </c>
      <c r="I155" s="80">
        <v>1887216</v>
      </c>
      <c r="J155" s="61">
        <v>13243937.81</v>
      </c>
      <c r="K155" s="50" t="str">
        <f t="shared" si="2"/>
        <v>70004094300100000000</v>
      </c>
      <c r="L155" s="44" t="s">
        <v>108</v>
      </c>
    </row>
    <row r="156" spans="1:12" ht="13.5">
      <c r="A156" s="75" t="s">
        <v>110</v>
      </c>
      <c r="B156" s="89" t="s">
        <v>639</v>
      </c>
      <c r="C156" s="87" t="s">
        <v>641</v>
      </c>
      <c r="D156" s="115" t="s">
        <v>103</v>
      </c>
      <c r="E156" s="185" t="s">
        <v>112</v>
      </c>
      <c r="F156" s="186"/>
      <c r="G156" s="88" t="s">
        <v>714</v>
      </c>
      <c r="H156" s="79">
        <v>1125000</v>
      </c>
      <c r="I156" s="80">
        <v>0</v>
      </c>
      <c r="J156" s="61">
        <v>1125000</v>
      </c>
      <c r="K156" s="50" t="str">
        <f t="shared" si="2"/>
        <v>70004094300171520000</v>
      </c>
      <c r="L156" s="44" t="s">
        <v>111</v>
      </c>
    </row>
    <row r="157" spans="1:12" ht="26.25">
      <c r="A157" s="75" t="s">
        <v>731</v>
      </c>
      <c r="B157" s="89" t="s">
        <v>639</v>
      </c>
      <c r="C157" s="87" t="s">
        <v>641</v>
      </c>
      <c r="D157" s="115" t="s">
        <v>103</v>
      </c>
      <c r="E157" s="185" t="s">
        <v>112</v>
      </c>
      <c r="F157" s="186"/>
      <c r="G157" s="88" t="s">
        <v>639</v>
      </c>
      <c r="H157" s="79">
        <v>1125000</v>
      </c>
      <c r="I157" s="80">
        <v>0</v>
      </c>
      <c r="J157" s="61">
        <v>1125000</v>
      </c>
      <c r="K157" s="50" t="str">
        <f t="shared" si="2"/>
        <v>70004094300171520200</v>
      </c>
      <c r="L157" s="44" t="s">
        <v>113</v>
      </c>
    </row>
    <row r="158" spans="1:12" ht="26.25">
      <c r="A158" s="75" t="s">
        <v>0</v>
      </c>
      <c r="B158" s="89" t="s">
        <v>639</v>
      </c>
      <c r="C158" s="87" t="s">
        <v>641</v>
      </c>
      <c r="D158" s="115" t="s">
        <v>103</v>
      </c>
      <c r="E158" s="185" t="s">
        <v>112</v>
      </c>
      <c r="F158" s="186"/>
      <c r="G158" s="88" t="s">
        <v>2</v>
      </c>
      <c r="H158" s="79">
        <v>1125000</v>
      </c>
      <c r="I158" s="80">
        <v>0</v>
      </c>
      <c r="J158" s="61">
        <v>1125000</v>
      </c>
      <c r="K158" s="50" t="str">
        <f t="shared" si="2"/>
        <v>70004094300171520240</v>
      </c>
      <c r="L158" s="44" t="s">
        <v>114</v>
      </c>
    </row>
    <row r="159" spans="1:12" s="37" customFormat="1" ht="13.5">
      <c r="A159" s="76" t="s">
        <v>3</v>
      </c>
      <c r="B159" s="90" t="s">
        <v>639</v>
      </c>
      <c r="C159" s="91" t="s">
        <v>641</v>
      </c>
      <c r="D159" s="116" t="s">
        <v>103</v>
      </c>
      <c r="E159" s="183" t="s">
        <v>112</v>
      </c>
      <c r="F159" s="184"/>
      <c r="G159" s="117" t="s">
        <v>4</v>
      </c>
      <c r="H159" s="81">
        <v>1125000</v>
      </c>
      <c r="I159" s="82">
        <v>0</v>
      </c>
      <c r="J159" s="62">
        <f>IF(IF(H159="",0,H159)=0,0,(IF(H159&gt;0,IF(I159&gt;H159,0,H159-I159),IF(I159&gt;H159,H159-I159,0))))</f>
        <v>1125000</v>
      </c>
      <c r="K159" s="50" t="str">
        <f t="shared" si="2"/>
        <v>70004094300171520244</v>
      </c>
      <c r="L159" s="36" t="str">
        <f>C159&amp;D159&amp;E159&amp;F159&amp;G159</f>
        <v>70004094300171520244</v>
      </c>
    </row>
    <row r="160" spans="1:12" ht="52.5">
      <c r="A160" s="75" t="s">
        <v>115</v>
      </c>
      <c r="B160" s="89" t="s">
        <v>639</v>
      </c>
      <c r="C160" s="87" t="s">
        <v>641</v>
      </c>
      <c r="D160" s="115" t="s">
        <v>103</v>
      </c>
      <c r="E160" s="185" t="s">
        <v>117</v>
      </c>
      <c r="F160" s="186"/>
      <c r="G160" s="88" t="s">
        <v>714</v>
      </c>
      <c r="H160" s="79">
        <v>10000000</v>
      </c>
      <c r="I160" s="80">
        <v>0</v>
      </c>
      <c r="J160" s="61">
        <v>10000000</v>
      </c>
      <c r="K160" s="50" t="str">
        <f aca="true" t="shared" si="3" ref="K160:K223">C160&amp;D160&amp;E160&amp;F160&amp;G160</f>
        <v>70004094300171540000</v>
      </c>
      <c r="L160" s="44" t="s">
        <v>116</v>
      </c>
    </row>
    <row r="161" spans="1:12" ht="26.25">
      <c r="A161" s="75" t="s">
        <v>731</v>
      </c>
      <c r="B161" s="89" t="s">
        <v>639</v>
      </c>
      <c r="C161" s="87" t="s">
        <v>641</v>
      </c>
      <c r="D161" s="115" t="s">
        <v>103</v>
      </c>
      <c r="E161" s="185" t="s">
        <v>117</v>
      </c>
      <c r="F161" s="186"/>
      <c r="G161" s="88" t="s">
        <v>639</v>
      </c>
      <c r="H161" s="79">
        <v>10000000</v>
      </c>
      <c r="I161" s="80">
        <v>0</v>
      </c>
      <c r="J161" s="61">
        <v>10000000</v>
      </c>
      <c r="K161" s="50" t="str">
        <f t="shared" si="3"/>
        <v>70004094300171540200</v>
      </c>
      <c r="L161" s="44" t="s">
        <v>118</v>
      </c>
    </row>
    <row r="162" spans="1:12" ht="26.25">
      <c r="A162" s="75" t="s">
        <v>0</v>
      </c>
      <c r="B162" s="89" t="s">
        <v>639</v>
      </c>
      <c r="C162" s="87" t="s">
        <v>641</v>
      </c>
      <c r="D162" s="115" t="s">
        <v>103</v>
      </c>
      <c r="E162" s="185" t="s">
        <v>117</v>
      </c>
      <c r="F162" s="186"/>
      <c r="G162" s="88" t="s">
        <v>2</v>
      </c>
      <c r="H162" s="79">
        <v>10000000</v>
      </c>
      <c r="I162" s="80">
        <v>0</v>
      </c>
      <c r="J162" s="61">
        <v>10000000</v>
      </c>
      <c r="K162" s="50" t="str">
        <f t="shared" si="3"/>
        <v>70004094300171540240</v>
      </c>
      <c r="L162" s="44" t="s">
        <v>119</v>
      </c>
    </row>
    <row r="163" spans="1:12" s="37" customFormat="1" ht="13.5">
      <c r="A163" s="76" t="s">
        <v>3</v>
      </c>
      <c r="B163" s="90" t="s">
        <v>639</v>
      </c>
      <c r="C163" s="91" t="s">
        <v>641</v>
      </c>
      <c r="D163" s="116" t="s">
        <v>103</v>
      </c>
      <c r="E163" s="183" t="s">
        <v>117</v>
      </c>
      <c r="F163" s="184"/>
      <c r="G163" s="117" t="s">
        <v>4</v>
      </c>
      <c r="H163" s="81">
        <v>10000000</v>
      </c>
      <c r="I163" s="82">
        <v>0</v>
      </c>
      <c r="J163" s="62">
        <f>IF(IF(H163="",0,H163)=0,0,(IF(H163&gt;0,IF(I163&gt;H163,0,H163-I163),IF(I163&gt;H163,H163-I163,0))))</f>
        <v>10000000</v>
      </c>
      <c r="K163" s="50" t="str">
        <f t="shared" si="3"/>
        <v>70004094300171540244</v>
      </c>
      <c r="L163" s="36" t="str">
        <f>C163&amp;D163&amp;E163&amp;F163&amp;G163</f>
        <v>70004094300171540244</v>
      </c>
    </row>
    <row r="164" spans="1:12" ht="29.25" customHeight="1">
      <c r="A164" s="75" t="s">
        <v>120</v>
      </c>
      <c r="B164" s="89" t="s">
        <v>639</v>
      </c>
      <c r="C164" s="87" t="s">
        <v>641</v>
      </c>
      <c r="D164" s="115" t="s">
        <v>103</v>
      </c>
      <c r="E164" s="185" t="s">
        <v>122</v>
      </c>
      <c r="F164" s="186"/>
      <c r="G164" s="88" t="s">
        <v>714</v>
      </c>
      <c r="H164" s="79">
        <v>3237330.81</v>
      </c>
      <c r="I164" s="80">
        <v>1887216</v>
      </c>
      <c r="J164" s="61">
        <v>1350114.81</v>
      </c>
      <c r="K164" s="50" t="str">
        <f t="shared" si="3"/>
        <v>70004094300199999000</v>
      </c>
      <c r="L164" s="44" t="s">
        <v>121</v>
      </c>
    </row>
    <row r="165" spans="1:12" ht="26.25">
      <c r="A165" s="75" t="s">
        <v>731</v>
      </c>
      <c r="B165" s="89" t="s">
        <v>639</v>
      </c>
      <c r="C165" s="87" t="s">
        <v>641</v>
      </c>
      <c r="D165" s="115" t="s">
        <v>103</v>
      </c>
      <c r="E165" s="185" t="s">
        <v>122</v>
      </c>
      <c r="F165" s="186"/>
      <c r="G165" s="88" t="s">
        <v>639</v>
      </c>
      <c r="H165" s="79">
        <v>3237330.81</v>
      </c>
      <c r="I165" s="80">
        <v>1887216</v>
      </c>
      <c r="J165" s="61">
        <v>1350114.81</v>
      </c>
      <c r="K165" s="50" t="str">
        <f t="shared" si="3"/>
        <v>70004094300199999200</v>
      </c>
      <c r="L165" s="44" t="s">
        <v>123</v>
      </c>
    </row>
    <row r="166" spans="1:12" ht="26.25">
      <c r="A166" s="75" t="s">
        <v>0</v>
      </c>
      <c r="B166" s="89" t="s">
        <v>639</v>
      </c>
      <c r="C166" s="87" t="s">
        <v>641</v>
      </c>
      <c r="D166" s="115" t="s">
        <v>103</v>
      </c>
      <c r="E166" s="185" t="s">
        <v>122</v>
      </c>
      <c r="F166" s="186"/>
      <c r="G166" s="88" t="s">
        <v>2</v>
      </c>
      <c r="H166" s="79">
        <v>3237330.81</v>
      </c>
      <c r="I166" s="80">
        <v>1887216</v>
      </c>
      <c r="J166" s="61">
        <v>1350114.81</v>
      </c>
      <c r="K166" s="50" t="str">
        <f t="shared" si="3"/>
        <v>70004094300199999240</v>
      </c>
      <c r="L166" s="44" t="s">
        <v>124</v>
      </c>
    </row>
    <row r="167" spans="1:12" s="37" customFormat="1" ht="13.5">
      <c r="A167" s="76" t="s">
        <v>3</v>
      </c>
      <c r="B167" s="90" t="s">
        <v>639</v>
      </c>
      <c r="C167" s="91" t="s">
        <v>641</v>
      </c>
      <c r="D167" s="116" t="s">
        <v>103</v>
      </c>
      <c r="E167" s="183" t="s">
        <v>122</v>
      </c>
      <c r="F167" s="184"/>
      <c r="G167" s="117" t="s">
        <v>4</v>
      </c>
      <c r="H167" s="81">
        <v>3237330.81</v>
      </c>
      <c r="I167" s="82">
        <v>1887216</v>
      </c>
      <c r="J167" s="62">
        <f>IF(IF(H167="",0,H167)=0,0,(IF(H167&gt;0,IF(I167&gt;H167,0,H167-I167),IF(I167&gt;H167,H167-I167,0))))</f>
        <v>1350114.81</v>
      </c>
      <c r="K167" s="50" t="str">
        <f t="shared" si="3"/>
        <v>70004094300199999244</v>
      </c>
      <c r="L167" s="36" t="str">
        <f>C167&amp;D167&amp;E167&amp;F167&amp;G167</f>
        <v>70004094300199999244</v>
      </c>
    </row>
    <row r="168" spans="1:12" ht="13.5">
      <c r="A168" s="75" t="s">
        <v>125</v>
      </c>
      <c r="B168" s="89" t="s">
        <v>639</v>
      </c>
      <c r="C168" s="87" t="s">
        <v>641</v>
      </c>
      <c r="D168" s="115" t="s">
        <v>103</v>
      </c>
      <c r="E168" s="185" t="s">
        <v>127</v>
      </c>
      <c r="F168" s="186"/>
      <c r="G168" s="88" t="s">
        <v>714</v>
      </c>
      <c r="H168" s="79">
        <v>567623</v>
      </c>
      <c r="I168" s="80">
        <v>0</v>
      </c>
      <c r="J168" s="61">
        <v>567623</v>
      </c>
      <c r="K168" s="50" t="str">
        <f t="shared" si="3"/>
        <v>700040943001S1520000</v>
      </c>
      <c r="L168" s="44" t="s">
        <v>126</v>
      </c>
    </row>
    <row r="169" spans="1:12" ht="26.25">
      <c r="A169" s="75" t="s">
        <v>731</v>
      </c>
      <c r="B169" s="89" t="s">
        <v>639</v>
      </c>
      <c r="C169" s="87" t="s">
        <v>641</v>
      </c>
      <c r="D169" s="115" t="s">
        <v>103</v>
      </c>
      <c r="E169" s="185" t="s">
        <v>127</v>
      </c>
      <c r="F169" s="186"/>
      <c r="G169" s="88" t="s">
        <v>639</v>
      </c>
      <c r="H169" s="79">
        <v>567623</v>
      </c>
      <c r="I169" s="80">
        <v>0</v>
      </c>
      <c r="J169" s="61">
        <v>567623</v>
      </c>
      <c r="K169" s="50" t="str">
        <f t="shared" si="3"/>
        <v>700040943001S1520200</v>
      </c>
      <c r="L169" s="44" t="s">
        <v>128</v>
      </c>
    </row>
    <row r="170" spans="1:12" ht="26.25">
      <c r="A170" s="75" t="s">
        <v>0</v>
      </c>
      <c r="B170" s="89" t="s">
        <v>639</v>
      </c>
      <c r="C170" s="87" t="s">
        <v>641</v>
      </c>
      <c r="D170" s="115" t="s">
        <v>103</v>
      </c>
      <c r="E170" s="185" t="s">
        <v>127</v>
      </c>
      <c r="F170" s="186"/>
      <c r="G170" s="88" t="s">
        <v>2</v>
      </c>
      <c r="H170" s="79">
        <v>567623</v>
      </c>
      <c r="I170" s="80">
        <v>0</v>
      </c>
      <c r="J170" s="61">
        <v>567623</v>
      </c>
      <c r="K170" s="50" t="str">
        <f t="shared" si="3"/>
        <v>700040943001S1520240</v>
      </c>
      <c r="L170" s="44" t="s">
        <v>129</v>
      </c>
    </row>
    <row r="171" spans="1:12" s="37" customFormat="1" ht="13.5">
      <c r="A171" s="76" t="s">
        <v>3</v>
      </c>
      <c r="B171" s="90" t="s">
        <v>639</v>
      </c>
      <c r="C171" s="91" t="s">
        <v>641</v>
      </c>
      <c r="D171" s="116" t="s">
        <v>103</v>
      </c>
      <c r="E171" s="183" t="s">
        <v>127</v>
      </c>
      <c r="F171" s="184"/>
      <c r="G171" s="117" t="s">
        <v>4</v>
      </c>
      <c r="H171" s="81">
        <v>567623</v>
      </c>
      <c r="I171" s="82">
        <v>0</v>
      </c>
      <c r="J171" s="62">
        <f>IF(IF(H171="",0,H171)=0,0,(IF(H171&gt;0,IF(I171&gt;H171,0,H171-I171),IF(I171&gt;H171,H171-I171,0))))</f>
        <v>567623</v>
      </c>
      <c r="K171" s="50" t="str">
        <f t="shared" si="3"/>
        <v>700040943001S1520244</v>
      </c>
      <c r="L171" s="36" t="str">
        <f>C171&amp;D171&amp;E171&amp;F171&amp;G171</f>
        <v>700040943001S1520244</v>
      </c>
    </row>
    <row r="172" spans="1:12" ht="26.25">
      <c r="A172" s="75" t="s">
        <v>130</v>
      </c>
      <c r="B172" s="89" t="s">
        <v>639</v>
      </c>
      <c r="C172" s="87" t="s">
        <v>641</v>
      </c>
      <c r="D172" s="115" t="s">
        <v>103</v>
      </c>
      <c r="E172" s="185" t="s">
        <v>132</v>
      </c>
      <c r="F172" s="186"/>
      <c r="G172" s="88" t="s">
        <v>714</v>
      </c>
      <c r="H172" s="79">
        <v>201200</v>
      </c>
      <c r="I172" s="80">
        <v>0</v>
      </c>
      <c r="J172" s="61">
        <v>201200</v>
      </c>
      <c r="K172" s="50" t="str">
        <f t="shared" si="3"/>
        <v>700040943001S1540000</v>
      </c>
      <c r="L172" s="44" t="s">
        <v>131</v>
      </c>
    </row>
    <row r="173" spans="1:12" ht="26.25">
      <c r="A173" s="75" t="s">
        <v>731</v>
      </c>
      <c r="B173" s="89" t="s">
        <v>639</v>
      </c>
      <c r="C173" s="87" t="s">
        <v>641</v>
      </c>
      <c r="D173" s="115" t="s">
        <v>103</v>
      </c>
      <c r="E173" s="185" t="s">
        <v>132</v>
      </c>
      <c r="F173" s="186"/>
      <c r="G173" s="88" t="s">
        <v>639</v>
      </c>
      <c r="H173" s="79">
        <v>201200</v>
      </c>
      <c r="I173" s="80">
        <v>0</v>
      </c>
      <c r="J173" s="61">
        <v>201200</v>
      </c>
      <c r="K173" s="50" t="str">
        <f t="shared" si="3"/>
        <v>700040943001S1540200</v>
      </c>
      <c r="L173" s="44" t="s">
        <v>133</v>
      </c>
    </row>
    <row r="174" spans="1:12" ht="26.25">
      <c r="A174" s="75" t="s">
        <v>0</v>
      </c>
      <c r="B174" s="89" t="s">
        <v>639</v>
      </c>
      <c r="C174" s="87" t="s">
        <v>641</v>
      </c>
      <c r="D174" s="115" t="s">
        <v>103</v>
      </c>
      <c r="E174" s="185" t="s">
        <v>132</v>
      </c>
      <c r="F174" s="186"/>
      <c r="G174" s="88" t="s">
        <v>2</v>
      </c>
      <c r="H174" s="79">
        <v>201200</v>
      </c>
      <c r="I174" s="80">
        <v>0</v>
      </c>
      <c r="J174" s="61">
        <v>201200</v>
      </c>
      <c r="K174" s="50" t="str">
        <f t="shared" si="3"/>
        <v>700040943001S1540240</v>
      </c>
      <c r="L174" s="44" t="s">
        <v>134</v>
      </c>
    </row>
    <row r="175" spans="1:12" s="37" customFormat="1" ht="13.5">
      <c r="A175" s="76" t="s">
        <v>3</v>
      </c>
      <c r="B175" s="90" t="s">
        <v>639</v>
      </c>
      <c r="C175" s="91" t="s">
        <v>641</v>
      </c>
      <c r="D175" s="116" t="s">
        <v>103</v>
      </c>
      <c r="E175" s="183" t="s">
        <v>132</v>
      </c>
      <c r="F175" s="184"/>
      <c r="G175" s="117" t="s">
        <v>4</v>
      </c>
      <c r="H175" s="81">
        <v>201200</v>
      </c>
      <c r="I175" s="82">
        <v>0</v>
      </c>
      <c r="J175" s="62">
        <f>IF(IF(H175="",0,H175)=0,0,(IF(H175&gt;0,IF(I175&gt;H175,0,H175-I175),IF(I175&gt;H175,H175-I175,0))))</f>
        <v>201200</v>
      </c>
      <c r="K175" s="50" t="str">
        <f t="shared" si="3"/>
        <v>700040943001S1540244</v>
      </c>
      <c r="L175" s="36" t="str">
        <f>C175&amp;D175&amp;E175&amp;F175&amp;G175</f>
        <v>700040943001S1540244</v>
      </c>
    </row>
    <row r="176" spans="1:12" ht="26.25">
      <c r="A176" s="75" t="s">
        <v>135</v>
      </c>
      <c r="B176" s="89" t="s">
        <v>639</v>
      </c>
      <c r="C176" s="87" t="s">
        <v>641</v>
      </c>
      <c r="D176" s="115" t="s">
        <v>103</v>
      </c>
      <c r="E176" s="185" t="s">
        <v>137</v>
      </c>
      <c r="F176" s="186"/>
      <c r="G176" s="88" t="s">
        <v>714</v>
      </c>
      <c r="H176" s="79">
        <v>200000</v>
      </c>
      <c r="I176" s="80">
        <v>0</v>
      </c>
      <c r="J176" s="61">
        <v>200000</v>
      </c>
      <c r="K176" s="50" t="str">
        <f t="shared" si="3"/>
        <v>70004094300200000000</v>
      </c>
      <c r="L176" s="44" t="s">
        <v>136</v>
      </c>
    </row>
    <row r="177" spans="1:12" ht="30" customHeight="1">
      <c r="A177" s="75" t="s">
        <v>120</v>
      </c>
      <c r="B177" s="89" t="s">
        <v>639</v>
      </c>
      <c r="C177" s="87" t="s">
        <v>641</v>
      </c>
      <c r="D177" s="115" t="s">
        <v>103</v>
      </c>
      <c r="E177" s="185" t="s">
        <v>139</v>
      </c>
      <c r="F177" s="186"/>
      <c r="G177" s="88" t="s">
        <v>714</v>
      </c>
      <c r="H177" s="79">
        <v>200000</v>
      </c>
      <c r="I177" s="80">
        <v>0</v>
      </c>
      <c r="J177" s="61">
        <v>200000</v>
      </c>
      <c r="K177" s="50" t="str">
        <f t="shared" si="3"/>
        <v>70004094300299999000</v>
      </c>
      <c r="L177" s="44" t="s">
        <v>138</v>
      </c>
    </row>
    <row r="178" spans="1:12" ht="26.25">
      <c r="A178" s="75" t="s">
        <v>731</v>
      </c>
      <c r="B178" s="89" t="s">
        <v>639</v>
      </c>
      <c r="C178" s="87" t="s">
        <v>641</v>
      </c>
      <c r="D178" s="115" t="s">
        <v>103</v>
      </c>
      <c r="E178" s="185" t="s">
        <v>139</v>
      </c>
      <c r="F178" s="186"/>
      <c r="G178" s="88" t="s">
        <v>639</v>
      </c>
      <c r="H178" s="79">
        <v>200000</v>
      </c>
      <c r="I178" s="80">
        <v>0</v>
      </c>
      <c r="J178" s="61">
        <v>200000</v>
      </c>
      <c r="K178" s="50" t="str">
        <f t="shared" si="3"/>
        <v>70004094300299999200</v>
      </c>
      <c r="L178" s="44" t="s">
        <v>140</v>
      </c>
    </row>
    <row r="179" spans="1:12" ht="26.25">
      <c r="A179" s="75" t="s">
        <v>0</v>
      </c>
      <c r="B179" s="89" t="s">
        <v>639</v>
      </c>
      <c r="C179" s="87" t="s">
        <v>641</v>
      </c>
      <c r="D179" s="115" t="s">
        <v>103</v>
      </c>
      <c r="E179" s="185" t="s">
        <v>139</v>
      </c>
      <c r="F179" s="186"/>
      <c r="G179" s="88" t="s">
        <v>2</v>
      </c>
      <c r="H179" s="79">
        <v>200000</v>
      </c>
      <c r="I179" s="80">
        <v>0</v>
      </c>
      <c r="J179" s="61">
        <v>200000</v>
      </c>
      <c r="K179" s="50" t="str">
        <f t="shared" si="3"/>
        <v>70004094300299999240</v>
      </c>
      <c r="L179" s="44" t="s">
        <v>141</v>
      </c>
    </row>
    <row r="180" spans="1:12" s="37" customFormat="1" ht="13.5">
      <c r="A180" s="76" t="s">
        <v>3</v>
      </c>
      <c r="B180" s="90" t="s">
        <v>639</v>
      </c>
      <c r="C180" s="91" t="s">
        <v>641</v>
      </c>
      <c r="D180" s="116" t="s">
        <v>103</v>
      </c>
      <c r="E180" s="183" t="s">
        <v>139</v>
      </c>
      <c r="F180" s="184"/>
      <c r="G180" s="117" t="s">
        <v>4</v>
      </c>
      <c r="H180" s="81">
        <v>200000</v>
      </c>
      <c r="I180" s="82">
        <v>0</v>
      </c>
      <c r="J180" s="62">
        <f>IF(IF(H180="",0,H180)=0,0,(IF(H180&gt;0,IF(I180&gt;H180,0,H180-I180),IF(I180&gt;H180,H180-I180,0))))</f>
        <v>200000</v>
      </c>
      <c r="K180" s="50" t="str">
        <f t="shared" si="3"/>
        <v>70004094300299999244</v>
      </c>
      <c r="L180" s="36" t="str">
        <f>C180&amp;D180&amp;E180&amp;F180&amp;G180</f>
        <v>70004094300299999244</v>
      </c>
    </row>
    <row r="181" spans="1:12" ht="13.5">
      <c r="A181" s="75" t="s">
        <v>142</v>
      </c>
      <c r="B181" s="89" t="s">
        <v>639</v>
      </c>
      <c r="C181" s="87" t="s">
        <v>641</v>
      </c>
      <c r="D181" s="115" t="s">
        <v>144</v>
      </c>
      <c r="E181" s="185" t="s">
        <v>713</v>
      </c>
      <c r="F181" s="186"/>
      <c r="G181" s="88" t="s">
        <v>714</v>
      </c>
      <c r="H181" s="79">
        <v>2671000</v>
      </c>
      <c r="I181" s="80">
        <v>155735.83</v>
      </c>
      <c r="J181" s="61">
        <v>2515264.17</v>
      </c>
      <c r="K181" s="50" t="str">
        <f t="shared" si="3"/>
        <v>70004120000000000000</v>
      </c>
      <c r="L181" s="44" t="s">
        <v>143</v>
      </c>
    </row>
    <row r="182" spans="1:12" ht="26.25">
      <c r="A182" s="75" t="s">
        <v>49</v>
      </c>
      <c r="B182" s="89" t="s">
        <v>639</v>
      </c>
      <c r="C182" s="87" t="s">
        <v>641</v>
      </c>
      <c r="D182" s="115" t="s">
        <v>144</v>
      </c>
      <c r="E182" s="185" t="s">
        <v>51</v>
      </c>
      <c r="F182" s="186"/>
      <c r="G182" s="88" t="s">
        <v>714</v>
      </c>
      <c r="H182" s="79">
        <v>956000</v>
      </c>
      <c r="I182" s="80">
        <v>155735.83</v>
      </c>
      <c r="J182" s="61">
        <v>800264.17</v>
      </c>
      <c r="K182" s="50" t="str">
        <f t="shared" si="3"/>
        <v>70004124500000000000</v>
      </c>
      <c r="L182" s="44" t="s">
        <v>145</v>
      </c>
    </row>
    <row r="183" spans="1:12" ht="13.5">
      <c r="A183" s="75" t="s">
        <v>52</v>
      </c>
      <c r="B183" s="89" t="s">
        <v>639</v>
      </c>
      <c r="C183" s="87" t="s">
        <v>641</v>
      </c>
      <c r="D183" s="115" t="s">
        <v>144</v>
      </c>
      <c r="E183" s="185" t="s">
        <v>54</v>
      </c>
      <c r="F183" s="186"/>
      <c r="G183" s="88" t="s">
        <v>714</v>
      </c>
      <c r="H183" s="79">
        <v>375480</v>
      </c>
      <c r="I183" s="80">
        <v>0</v>
      </c>
      <c r="J183" s="61">
        <v>375480</v>
      </c>
      <c r="K183" s="50" t="str">
        <f t="shared" si="3"/>
        <v>70004124500100000000</v>
      </c>
      <c r="L183" s="44" t="s">
        <v>146</v>
      </c>
    </row>
    <row r="184" spans="1:12" ht="26.25">
      <c r="A184" s="75" t="s">
        <v>55</v>
      </c>
      <c r="B184" s="89" t="s">
        <v>639</v>
      </c>
      <c r="C184" s="87" t="s">
        <v>641</v>
      </c>
      <c r="D184" s="115" t="s">
        <v>144</v>
      </c>
      <c r="E184" s="185" t="s">
        <v>57</v>
      </c>
      <c r="F184" s="186"/>
      <c r="G184" s="88" t="s">
        <v>714</v>
      </c>
      <c r="H184" s="79">
        <v>375480</v>
      </c>
      <c r="I184" s="80">
        <v>0</v>
      </c>
      <c r="J184" s="61">
        <v>375480</v>
      </c>
      <c r="K184" s="50" t="str">
        <f t="shared" si="3"/>
        <v>70004124500199999000</v>
      </c>
      <c r="L184" s="44" t="s">
        <v>147</v>
      </c>
    </row>
    <row r="185" spans="1:12" ht="26.25">
      <c r="A185" s="75" t="s">
        <v>731</v>
      </c>
      <c r="B185" s="89" t="s">
        <v>639</v>
      </c>
      <c r="C185" s="87" t="s">
        <v>641</v>
      </c>
      <c r="D185" s="115" t="s">
        <v>144</v>
      </c>
      <c r="E185" s="185" t="s">
        <v>57</v>
      </c>
      <c r="F185" s="186"/>
      <c r="G185" s="88" t="s">
        <v>639</v>
      </c>
      <c r="H185" s="79">
        <v>375480</v>
      </c>
      <c r="I185" s="80">
        <v>0</v>
      </c>
      <c r="J185" s="61">
        <v>375480</v>
      </c>
      <c r="K185" s="50" t="str">
        <f t="shared" si="3"/>
        <v>70004124500199999200</v>
      </c>
      <c r="L185" s="44" t="s">
        <v>148</v>
      </c>
    </row>
    <row r="186" spans="1:12" ht="26.25">
      <c r="A186" s="75" t="s">
        <v>0</v>
      </c>
      <c r="B186" s="89" t="s">
        <v>639</v>
      </c>
      <c r="C186" s="87" t="s">
        <v>641</v>
      </c>
      <c r="D186" s="115" t="s">
        <v>144</v>
      </c>
      <c r="E186" s="185" t="s">
        <v>57</v>
      </c>
      <c r="F186" s="186"/>
      <c r="G186" s="88" t="s">
        <v>2</v>
      </c>
      <c r="H186" s="79">
        <v>375480</v>
      </c>
      <c r="I186" s="80">
        <v>0</v>
      </c>
      <c r="J186" s="61">
        <v>375480</v>
      </c>
      <c r="K186" s="50" t="str">
        <f t="shared" si="3"/>
        <v>70004124500199999240</v>
      </c>
      <c r="L186" s="44" t="s">
        <v>149</v>
      </c>
    </row>
    <row r="187" spans="1:12" s="37" customFormat="1" ht="13.5">
      <c r="A187" s="76" t="s">
        <v>3</v>
      </c>
      <c r="B187" s="90" t="s">
        <v>639</v>
      </c>
      <c r="C187" s="91" t="s">
        <v>641</v>
      </c>
      <c r="D187" s="116" t="s">
        <v>144</v>
      </c>
      <c r="E187" s="183" t="s">
        <v>57</v>
      </c>
      <c r="F187" s="184"/>
      <c r="G187" s="117" t="s">
        <v>4</v>
      </c>
      <c r="H187" s="81">
        <v>375480</v>
      </c>
      <c r="I187" s="82">
        <v>0</v>
      </c>
      <c r="J187" s="62">
        <f>IF(IF(H187="",0,H187)=0,0,(IF(H187&gt;0,IF(I187&gt;H187,0,H187-I187),IF(I187&gt;H187,H187-I187,0))))</f>
        <v>375480</v>
      </c>
      <c r="K187" s="50" t="str">
        <f t="shared" si="3"/>
        <v>70004124500199999244</v>
      </c>
      <c r="L187" s="36" t="str">
        <f>C187&amp;D187&amp;E187&amp;F187&amp;G187</f>
        <v>70004124500199999244</v>
      </c>
    </row>
    <row r="188" spans="1:12" ht="26.25">
      <c r="A188" s="75" t="s">
        <v>150</v>
      </c>
      <c r="B188" s="89" t="s">
        <v>639</v>
      </c>
      <c r="C188" s="87" t="s">
        <v>641</v>
      </c>
      <c r="D188" s="115" t="s">
        <v>144</v>
      </c>
      <c r="E188" s="185" t="s">
        <v>152</v>
      </c>
      <c r="F188" s="186"/>
      <c r="G188" s="88" t="s">
        <v>714</v>
      </c>
      <c r="H188" s="79">
        <v>305520</v>
      </c>
      <c r="I188" s="80">
        <v>78590.67</v>
      </c>
      <c r="J188" s="61">
        <v>226929.33</v>
      </c>
      <c r="K188" s="50" t="str">
        <f t="shared" si="3"/>
        <v>70004124500200000000</v>
      </c>
      <c r="L188" s="44" t="s">
        <v>151</v>
      </c>
    </row>
    <row r="189" spans="1:12" ht="26.25">
      <c r="A189" s="75" t="s">
        <v>153</v>
      </c>
      <c r="B189" s="89" t="s">
        <v>639</v>
      </c>
      <c r="C189" s="87" t="s">
        <v>641</v>
      </c>
      <c r="D189" s="115" t="s">
        <v>144</v>
      </c>
      <c r="E189" s="185" t="s">
        <v>155</v>
      </c>
      <c r="F189" s="186"/>
      <c r="G189" s="88" t="s">
        <v>714</v>
      </c>
      <c r="H189" s="79">
        <v>305520</v>
      </c>
      <c r="I189" s="80">
        <v>78590.67</v>
      </c>
      <c r="J189" s="61">
        <v>226929.33</v>
      </c>
      <c r="K189" s="50" t="str">
        <f t="shared" si="3"/>
        <v>70004124500299999000</v>
      </c>
      <c r="L189" s="44" t="s">
        <v>154</v>
      </c>
    </row>
    <row r="190" spans="1:12" ht="26.25">
      <c r="A190" s="75" t="s">
        <v>731</v>
      </c>
      <c r="B190" s="89" t="s">
        <v>639</v>
      </c>
      <c r="C190" s="87" t="s">
        <v>641</v>
      </c>
      <c r="D190" s="115" t="s">
        <v>144</v>
      </c>
      <c r="E190" s="185" t="s">
        <v>155</v>
      </c>
      <c r="F190" s="186"/>
      <c r="G190" s="88" t="s">
        <v>639</v>
      </c>
      <c r="H190" s="79">
        <v>305520</v>
      </c>
      <c r="I190" s="80">
        <v>78590.67</v>
      </c>
      <c r="J190" s="61">
        <v>226929.33</v>
      </c>
      <c r="K190" s="50" t="str">
        <f t="shared" si="3"/>
        <v>70004124500299999200</v>
      </c>
      <c r="L190" s="44" t="s">
        <v>156</v>
      </c>
    </row>
    <row r="191" spans="1:12" ht="26.25">
      <c r="A191" s="75" t="s">
        <v>0</v>
      </c>
      <c r="B191" s="89" t="s">
        <v>639</v>
      </c>
      <c r="C191" s="87" t="s">
        <v>641</v>
      </c>
      <c r="D191" s="115" t="s">
        <v>144</v>
      </c>
      <c r="E191" s="185" t="s">
        <v>155</v>
      </c>
      <c r="F191" s="186"/>
      <c r="G191" s="88" t="s">
        <v>2</v>
      </c>
      <c r="H191" s="79">
        <v>305520</v>
      </c>
      <c r="I191" s="80">
        <v>78590.67</v>
      </c>
      <c r="J191" s="61">
        <v>226929.33</v>
      </c>
      <c r="K191" s="50" t="str">
        <f t="shared" si="3"/>
        <v>70004124500299999240</v>
      </c>
      <c r="L191" s="44" t="s">
        <v>157</v>
      </c>
    </row>
    <row r="192" spans="1:12" s="37" customFormat="1" ht="13.5">
      <c r="A192" s="76" t="s">
        <v>3</v>
      </c>
      <c r="B192" s="90" t="s">
        <v>639</v>
      </c>
      <c r="C192" s="91" t="s">
        <v>641</v>
      </c>
      <c r="D192" s="116" t="s">
        <v>144</v>
      </c>
      <c r="E192" s="183" t="s">
        <v>155</v>
      </c>
      <c r="F192" s="184"/>
      <c r="G192" s="117" t="s">
        <v>4</v>
      </c>
      <c r="H192" s="81">
        <v>305520</v>
      </c>
      <c r="I192" s="82">
        <v>78590.67</v>
      </c>
      <c r="J192" s="62">
        <f>IF(IF(H192="",0,H192)=0,0,(IF(H192&gt;0,IF(I192&gt;H192,0,H192-I192),IF(I192&gt;H192,H192-I192,0))))</f>
        <v>226929.33</v>
      </c>
      <c r="K192" s="50" t="str">
        <f t="shared" si="3"/>
        <v>70004124500299999244</v>
      </c>
      <c r="L192" s="36" t="str">
        <f>C192&amp;D192&amp;E192&amp;F192&amp;G192</f>
        <v>70004124500299999244</v>
      </c>
    </row>
    <row r="193" spans="1:12" ht="41.25" customHeight="1">
      <c r="A193" s="75" t="s">
        <v>158</v>
      </c>
      <c r="B193" s="89" t="s">
        <v>639</v>
      </c>
      <c r="C193" s="87" t="s">
        <v>641</v>
      </c>
      <c r="D193" s="115" t="s">
        <v>144</v>
      </c>
      <c r="E193" s="185" t="s">
        <v>160</v>
      </c>
      <c r="F193" s="186"/>
      <c r="G193" s="88" t="s">
        <v>714</v>
      </c>
      <c r="H193" s="79">
        <v>105000</v>
      </c>
      <c r="I193" s="80">
        <v>0</v>
      </c>
      <c r="J193" s="61">
        <v>105000</v>
      </c>
      <c r="K193" s="50" t="str">
        <f t="shared" si="3"/>
        <v>70004124500300000000</v>
      </c>
      <c r="L193" s="44" t="s">
        <v>159</v>
      </c>
    </row>
    <row r="194" spans="1:12" ht="26.25">
      <c r="A194" s="75" t="s">
        <v>161</v>
      </c>
      <c r="B194" s="89" t="s">
        <v>639</v>
      </c>
      <c r="C194" s="87" t="s">
        <v>641</v>
      </c>
      <c r="D194" s="115" t="s">
        <v>144</v>
      </c>
      <c r="E194" s="185" t="s">
        <v>163</v>
      </c>
      <c r="F194" s="186"/>
      <c r="G194" s="88" t="s">
        <v>714</v>
      </c>
      <c r="H194" s="79">
        <v>105000</v>
      </c>
      <c r="I194" s="80">
        <v>0</v>
      </c>
      <c r="J194" s="61">
        <v>105000</v>
      </c>
      <c r="K194" s="50" t="str">
        <f t="shared" si="3"/>
        <v>70004124500399999000</v>
      </c>
      <c r="L194" s="44" t="s">
        <v>162</v>
      </c>
    </row>
    <row r="195" spans="1:12" ht="26.25">
      <c r="A195" s="75" t="s">
        <v>731</v>
      </c>
      <c r="B195" s="89" t="s">
        <v>639</v>
      </c>
      <c r="C195" s="87" t="s">
        <v>641</v>
      </c>
      <c r="D195" s="115" t="s">
        <v>144</v>
      </c>
      <c r="E195" s="185" t="s">
        <v>163</v>
      </c>
      <c r="F195" s="186"/>
      <c r="G195" s="88" t="s">
        <v>639</v>
      </c>
      <c r="H195" s="79">
        <v>105000</v>
      </c>
      <c r="I195" s="80">
        <v>0</v>
      </c>
      <c r="J195" s="61">
        <v>105000</v>
      </c>
      <c r="K195" s="50" t="str">
        <f t="shared" si="3"/>
        <v>70004124500399999200</v>
      </c>
      <c r="L195" s="44" t="s">
        <v>164</v>
      </c>
    </row>
    <row r="196" spans="1:12" ht="26.25">
      <c r="A196" s="75" t="s">
        <v>0</v>
      </c>
      <c r="B196" s="89" t="s">
        <v>639</v>
      </c>
      <c r="C196" s="87" t="s">
        <v>641</v>
      </c>
      <c r="D196" s="115" t="s">
        <v>144</v>
      </c>
      <c r="E196" s="185" t="s">
        <v>163</v>
      </c>
      <c r="F196" s="186"/>
      <c r="G196" s="88" t="s">
        <v>2</v>
      </c>
      <c r="H196" s="79">
        <v>105000</v>
      </c>
      <c r="I196" s="80">
        <v>0</v>
      </c>
      <c r="J196" s="61">
        <v>105000</v>
      </c>
      <c r="K196" s="50" t="str">
        <f t="shared" si="3"/>
        <v>70004124500399999240</v>
      </c>
      <c r="L196" s="44" t="s">
        <v>165</v>
      </c>
    </row>
    <row r="197" spans="1:12" s="37" customFormat="1" ht="13.5">
      <c r="A197" s="76" t="s">
        <v>3</v>
      </c>
      <c r="B197" s="90" t="s">
        <v>639</v>
      </c>
      <c r="C197" s="91" t="s">
        <v>641</v>
      </c>
      <c r="D197" s="116" t="s">
        <v>144</v>
      </c>
      <c r="E197" s="183" t="s">
        <v>163</v>
      </c>
      <c r="F197" s="184"/>
      <c r="G197" s="117" t="s">
        <v>4</v>
      </c>
      <c r="H197" s="81">
        <v>105000</v>
      </c>
      <c r="I197" s="82">
        <v>0</v>
      </c>
      <c r="J197" s="62">
        <f>IF(IF(H197="",0,H197)=0,0,(IF(H197&gt;0,IF(I197&gt;H197,0,H197-I197),IF(I197&gt;H197,H197-I197,0))))</f>
        <v>105000</v>
      </c>
      <c r="K197" s="50" t="str">
        <f t="shared" si="3"/>
        <v>70004124500399999244</v>
      </c>
      <c r="L197" s="36" t="str">
        <f>C197&amp;D197&amp;E197&amp;F197&amp;G197</f>
        <v>70004124500399999244</v>
      </c>
    </row>
    <row r="198" spans="1:12" ht="26.25">
      <c r="A198" s="75" t="s">
        <v>166</v>
      </c>
      <c r="B198" s="89" t="s">
        <v>639</v>
      </c>
      <c r="C198" s="87" t="s">
        <v>641</v>
      </c>
      <c r="D198" s="115" t="s">
        <v>144</v>
      </c>
      <c r="E198" s="185" t="s">
        <v>168</v>
      </c>
      <c r="F198" s="186"/>
      <c r="G198" s="88" t="s">
        <v>714</v>
      </c>
      <c r="H198" s="79">
        <v>5000</v>
      </c>
      <c r="I198" s="80">
        <v>0</v>
      </c>
      <c r="J198" s="61">
        <v>5000</v>
      </c>
      <c r="K198" s="50" t="str">
        <f t="shared" si="3"/>
        <v>70004124500400000000</v>
      </c>
      <c r="L198" s="44" t="s">
        <v>167</v>
      </c>
    </row>
    <row r="199" spans="1:12" ht="26.25">
      <c r="A199" s="75" t="s">
        <v>169</v>
      </c>
      <c r="B199" s="89" t="s">
        <v>639</v>
      </c>
      <c r="C199" s="87" t="s">
        <v>641</v>
      </c>
      <c r="D199" s="115" t="s">
        <v>144</v>
      </c>
      <c r="E199" s="185" t="s">
        <v>171</v>
      </c>
      <c r="F199" s="186"/>
      <c r="G199" s="88" t="s">
        <v>714</v>
      </c>
      <c r="H199" s="79">
        <v>5000</v>
      </c>
      <c r="I199" s="80">
        <v>0</v>
      </c>
      <c r="J199" s="61">
        <v>5000</v>
      </c>
      <c r="K199" s="50" t="str">
        <f t="shared" si="3"/>
        <v>70004124500499999000</v>
      </c>
      <c r="L199" s="44" t="s">
        <v>170</v>
      </c>
    </row>
    <row r="200" spans="1:12" ht="26.25">
      <c r="A200" s="75" t="s">
        <v>731</v>
      </c>
      <c r="B200" s="89" t="s">
        <v>639</v>
      </c>
      <c r="C200" s="87" t="s">
        <v>641</v>
      </c>
      <c r="D200" s="115" t="s">
        <v>144</v>
      </c>
      <c r="E200" s="185" t="s">
        <v>171</v>
      </c>
      <c r="F200" s="186"/>
      <c r="G200" s="88" t="s">
        <v>639</v>
      </c>
      <c r="H200" s="79">
        <v>5000</v>
      </c>
      <c r="I200" s="80">
        <v>0</v>
      </c>
      <c r="J200" s="61">
        <v>5000</v>
      </c>
      <c r="K200" s="50" t="str">
        <f t="shared" si="3"/>
        <v>70004124500499999200</v>
      </c>
      <c r="L200" s="44" t="s">
        <v>172</v>
      </c>
    </row>
    <row r="201" spans="1:12" ht="26.25">
      <c r="A201" s="75" t="s">
        <v>0</v>
      </c>
      <c r="B201" s="89" t="s">
        <v>639</v>
      </c>
      <c r="C201" s="87" t="s">
        <v>641</v>
      </c>
      <c r="D201" s="115" t="s">
        <v>144</v>
      </c>
      <c r="E201" s="185" t="s">
        <v>171</v>
      </c>
      <c r="F201" s="186"/>
      <c r="G201" s="88" t="s">
        <v>2</v>
      </c>
      <c r="H201" s="79">
        <v>5000</v>
      </c>
      <c r="I201" s="80">
        <v>0</v>
      </c>
      <c r="J201" s="61">
        <v>5000</v>
      </c>
      <c r="K201" s="50" t="str">
        <f t="shared" si="3"/>
        <v>70004124500499999240</v>
      </c>
      <c r="L201" s="44" t="s">
        <v>173</v>
      </c>
    </row>
    <row r="202" spans="1:12" s="37" customFormat="1" ht="13.5">
      <c r="A202" s="76" t="s">
        <v>3</v>
      </c>
      <c r="B202" s="90" t="s">
        <v>639</v>
      </c>
      <c r="C202" s="91" t="s">
        <v>641</v>
      </c>
      <c r="D202" s="116" t="s">
        <v>144</v>
      </c>
      <c r="E202" s="183" t="s">
        <v>171</v>
      </c>
      <c r="F202" s="184"/>
      <c r="G202" s="117" t="s">
        <v>4</v>
      </c>
      <c r="H202" s="81">
        <v>5000</v>
      </c>
      <c r="I202" s="82">
        <v>0</v>
      </c>
      <c r="J202" s="62">
        <f>IF(IF(H202="",0,H202)=0,0,(IF(H202&gt;0,IF(I202&gt;H202,0,H202-I202),IF(I202&gt;H202,H202-I202,0))))</f>
        <v>5000</v>
      </c>
      <c r="K202" s="50" t="str">
        <f t="shared" si="3"/>
        <v>70004124500499999244</v>
      </c>
      <c r="L202" s="36" t="str">
        <f>C202&amp;D202&amp;E202&amp;F202&amp;G202</f>
        <v>70004124500499999244</v>
      </c>
    </row>
    <row r="203" spans="1:12" ht="39">
      <c r="A203" s="75" t="s">
        <v>174</v>
      </c>
      <c r="B203" s="89" t="s">
        <v>639</v>
      </c>
      <c r="C203" s="87" t="s">
        <v>641</v>
      </c>
      <c r="D203" s="115" t="s">
        <v>144</v>
      </c>
      <c r="E203" s="185" t="s">
        <v>176</v>
      </c>
      <c r="F203" s="186"/>
      <c r="G203" s="88" t="s">
        <v>714</v>
      </c>
      <c r="H203" s="79">
        <v>55000</v>
      </c>
      <c r="I203" s="80">
        <v>0</v>
      </c>
      <c r="J203" s="61">
        <v>55000</v>
      </c>
      <c r="K203" s="50" t="str">
        <f t="shared" si="3"/>
        <v>70004124500500000000</v>
      </c>
      <c r="L203" s="44" t="s">
        <v>175</v>
      </c>
    </row>
    <row r="204" spans="1:12" ht="26.25">
      <c r="A204" s="75" t="s">
        <v>153</v>
      </c>
      <c r="B204" s="89" t="s">
        <v>639</v>
      </c>
      <c r="C204" s="87" t="s">
        <v>641</v>
      </c>
      <c r="D204" s="115" t="s">
        <v>144</v>
      </c>
      <c r="E204" s="185" t="s">
        <v>178</v>
      </c>
      <c r="F204" s="186"/>
      <c r="G204" s="88" t="s">
        <v>714</v>
      </c>
      <c r="H204" s="79">
        <v>55000</v>
      </c>
      <c r="I204" s="80">
        <v>0</v>
      </c>
      <c r="J204" s="61">
        <v>55000</v>
      </c>
      <c r="K204" s="50" t="str">
        <f t="shared" si="3"/>
        <v>70004124500599999000</v>
      </c>
      <c r="L204" s="44" t="s">
        <v>177</v>
      </c>
    </row>
    <row r="205" spans="1:12" ht="26.25">
      <c r="A205" s="75" t="s">
        <v>731</v>
      </c>
      <c r="B205" s="89" t="s">
        <v>639</v>
      </c>
      <c r="C205" s="87" t="s">
        <v>641</v>
      </c>
      <c r="D205" s="115" t="s">
        <v>144</v>
      </c>
      <c r="E205" s="185" t="s">
        <v>178</v>
      </c>
      <c r="F205" s="186"/>
      <c r="G205" s="88" t="s">
        <v>639</v>
      </c>
      <c r="H205" s="79">
        <v>55000</v>
      </c>
      <c r="I205" s="80">
        <v>0</v>
      </c>
      <c r="J205" s="61">
        <v>55000</v>
      </c>
      <c r="K205" s="50" t="str">
        <f t="shared" si="3"/>
        <v>70004124500599999200</v>
      </c>
      <c r="L205" s="44" t="s">
        <v>179</v>
      </c>
    </row>
    <row r="206" spans="1:12" ht="26.25">
      <c r="A206" s="75" t="s">
        <v>0</v>
      </c>
      <c r="B206" s="89" t="s">
        <v>639</v>
      </c>
      <c r="C206" s="87" t="s">
        <v>641</v>
      </c>
      <c r="D206" s="115" t="s">
        <v>144</v>
      </c>
      <c r="E206" s="185" t="s">
        <v>178</v>
      </c>
      <c r="F206" s="186"/>
      <c r="G206" s="88" t="s">
        <v>2</v>
      </c>
      <c r="H206" s="79">
        <v>55000</v>
      </c>
      <c r="I206" s="80">
        <v>0</v>
      </c>
      <c r="J206" s="61">
        <v>55000</v>
      </c>
      <c r="K206" s="50" t="str">
        <f t="shared" si="3"/>
        <v>70004124500599999240</v>
      </c>
      <c r="L206" s="44" t="s">
        <v>180</v>
      </c>
    </row>
    <row r="207" spans="1:12" s="37" customFormat="1" ht="13.5">
      <c r="A207" s="76" t="s">
        <v>3</v>
      </c>
      <c r="B207" s="90" t="s">
        <v>639</v>
      </c>
      <c r="C207" s="91" t="s">
        <v>641</v>
      </c>
      <c r="D207" s="116" t="s">
        <v>144</v>
      </c>
      <c r="E207" s="183" t="s">
        <v>178</v>
      </c>
      <c r="F207" s="184"/>
      <c r="G207" s="117" t="s">
        <v>4</v>
      </c>
      <c r="H207" s="81">
        <v>55000</v>
      </c>
      <c r="I207" s="82">
        <v>0</v>
      </c>
      <c r="J207" s="62">
        <f>IF(IF(H207="",0,H207)=0,0,(IF(H207&gt;0,IF(I207&gt;H207,0,H207-I207),IF(I207&gt;H207,H207-I207,0))))</f>
        <v>55000</v>
      </c>
      <c r="K207" s="50" t="str">
        <f t="shared" si="3"/>
        <v>70004124500599999244</v>
      </c>
      <c r="L207" s="36" t="str">
        <f>C207&amp;D207&amp;E207&amp;F207&amp;G207</f>
        <v>70004124500599999244</v>
      </c>
    </row>
    <row r="208" spans="1:12" ht="39">
      <c r="A208" s="75" t="s">
        <v>181</v>
      </c>
      <c r="B208" s="89" t="s">
        <v>639</v>
      </c>
      <c r="C208" s="87" t="s">
        <v>641</v>
      </c>
      <c r="D208" s="115" t="s">
        <v>144</v>
      </c>
      <c r="E208" s="185" t="s">
        <v>183</v>
      </c>
      <c r="F208" s="186"/>
      <c r="G208" s="88" t="s">
        <v>714</v>
      </c>
      <c r="H208" s="79">
        <v>50000</v>
      </c>
      <c r="I208" s="80">
        <v>48257.5</v>
      </c>
      <c r="J208" s="61">
        <v>1742.5</v>
      </c>
      <c r="K208" s="50" t="str">
        <f t="shared" si="3"/>
        <v>70004124500600000000</v>
      </c>
      <c r="L208" s="44" t="s">
        <v>182</v>
      </c>
    </row>
    <row r="209" spans="1:12" ht="26.25">
      <c r="A209" s="75" t="s">
        <v>153</v>
      </c>
      <c r="B209" s="89" t="s">
        <v>639</v>
      </c>
      <c r="C209" s="87" t="s">
        <v>641</v>
      </c>
      <c r="D209" s="115" t="s">
        <v>144</v>
      </c>
      <c r="E209" s="185" t="s">
        <v>185</v>
      </c>
      <c r="F209" s="186"/>
      <c r="G209" s="88" t="s">
        <v>714</v>
      </c>
      <c r="H209" s="79">
        <v>50000</v>
      </c>
      <c r="I209" s="80">
        <v>48257.5</v>
      </c>
      <c r="J209" s="61">
        <v>1742.5</v>
      </c>
      <c r="K209" s="50" t="str">
        <f t="shared" si="3"/>
        <v>70004124500699999000</v>
      </c>
      <c r="L209" s="44" t="s">
        <v>184</v>
      </c>
    </row>
    <row r="210" spans="1:12" ht="26.25">
      <c r="A210" s="75" t="s">
        <v>731</v>
      </c>
      <c r="B210" s="89" t="s">
        <v>639</v>
      </c>
      <c r="C210" s="87" t="s">
        <v>641</v>
      </c>
      <c r="D210" s="115" t="s">
        <v>144</v>
      </c>
      <c r="E210" s="185" t="s">
        <v>185</v>
      </c>
      <c r="F210" s="186"/>
      <c r="G210" s="88" t="s">
        <v>639</v>
      </c>
      <c r="H210" s="79">
        <v>50000</v>
      </c>
      <c r="I210" s="80">
        <v>48257.5</v>
      </c>
      <c r="J210" s="61">
        <v>1742.5</v>
      </c>
      <c r="K210" s="50" t="str">
        <f t="shared" si="3"/>
        <v>70004124500699999200</v>
      </c>
      <c r="L210" s="44" t="s">
        <v>186</v>
      </c>
    </row>
    <row r="211" spans="1:12" ht="26.25">
      <c r="A211" s="75" t="s">
        <v>0</v>
      </c>
      <c r="B211" s="89" t="s">
        <v>639</v>
      </c>
      <c r="C211" s="87" t="s">
        <v>641</v>
      </c>
      <c r="D211" s="115" t="s">
        <v>144</v>
      </c>
      <c r="E211" s="185" t="s">
        <v>185</v>
      </c>
      <c r="F211" s="186"/>
      <c r="G211" s="88" t="s">
        <v>2</v>
      </c>
      <c r="H211" s="79">
        <v>50000</v>
      </c>
      <c r="I211" s="80">
        <v>48257.5</v>
      </c>
      <c r="J211" s="61">
        <v>1742.5</v>
      </c>
      <c r="K211" s="50" t="str">
        <f t="shared" si="3"/>
        <v>70004124500699999240</v>
      </c>
      <c r="L211" s="44" t="s">
        <v>187</v>
      </c>
    </row>
    <row r="212" spans="1:12" s="37" customFormat="1" ht="13.5">
      <c r="A212" s="76" t="s">
        <v>3</v>
      </c>
      <c r="B212" s="90" t="s">
        <v>639</v>
      </c>
      <c r="C212" s="91" t="s">
        <v>641</v>
      </c>
      <c r="D212" s="116" t="s">
        <v>144</v>
      </c>
      <c r="E212" s="183" t="s">
        <v>185</v>
      </c>
      <c r="F212" s="184"/>
      <c r="G212" s="117" t="s">
        <v>4</v>
      </c>
      <c r="H212" s="81">
        <v>50000</v>
      </c>
      <c r="I212" s="82">
        <v>48257.5</v>
      </c>
      <c r="J212" s="62">
        <f>IF(IF(H212="",0,H212)=0,0,(IF(H212&gt;0,IF(I212&gt;H212,0,H212-I212),IF(I212&gt;H212,H212-I212,0))))</f>
        <v>1742.5</v>
      </c>
      <c r="K212" s="50" t="str">
        <f t="shared" si="3"/>
        <v>70004124500699999244</v>
      </c>
      <c r="L212" s="36" t="str">
        <f>C212&amp;D212&amp;E212&amp;F212&amp;G212</f>
        <v>70004124500699999244</v>
      </c>
    </row>
    <row r="213" spans="1:12" ht="39">
      <c r="A213" s="75" t="s">
        <v>188</v>
      </c>
      <c r="B213" s="89" t="s">
        <v>639</v>
      </c>
      <c r="C213" s="87" t="s">
        <v>641</v>
      </c>
      <c r="D213" s="115" t="s">
        <v>144</v>
      </c>
      <c r="E213" s="185" t="s">
        <v>190</v>
      </c>
      <c r="F213" s="186"/>
      <c r="G213" s="88" t="s">
        <v>714</v>
      </c>
      <c r="H213" s="79">
        <v>65000</v>
      </c>
      <c r="I213" s="80">
        <v>28887.66</v>
      </c>
      <c r="J213" s="61">
        <v>36112.34</v>
      </c>
      <c r="K213" s="50" t="str">
        <f t="shared" si="3"/>
        <v>70004124500700000000</v>
      </c>
      <c r="L213" s="44" t="s">
        <v>189</v>
      </c>
    </row>
    <row r="214" spans="1:12" ht="26.25">
      <c r="A214" s="75" t="s">
        <v>55</v>
      </c>
      <c r="B214" s="89" t="s">
        <v>639</v>
      </c>
      <c r="C214" s="87" t="s">
        <v>641</v>
      </c>
      <c r="D214" s="115" t="s">
        <v>144</v>
      </c>
      <c r="E214" s="185" t="s">
        <v>192</v>
      </c>
      <c r="F214" s="186"/>
      <c r="G214" s="88" t="s">
        <v>714</v>
      </c>
      <c r="H214" s="79">
        <v>65000</v>
      </c>
      <c r="I214" s="80">
        <v>28887.66</v>
      </c>
      <c r="J214" s="61">
        <v>36112.34</v>
      </c>
      <c r="K214" s="50" t="str">
        <f t="shared" si="3"/>
        <v>70004124500799999000</v>
      </c>
      <c r="L214" s="44" t="s">
        <v>191</v>
      </c>
    </row>
    <row r="215" spans="1:12" ht="26.25">
      <c r="A215" s="75" t="s">
        <v>731</v>
      </c>
      <c r="B215" s="89" t="s">
        <v>639</v>
      </c>
      <c r="C215" s="87" t="s">
        <v>641</v>
      </c>
      <c r="D215" s="115" t="s">
        <v>144</v>
      </c>
      <c r="E215" s="185" t="s">
        <v>192</v>
      </c>
      <c r="F215" s="186"/>
      <c r="G215" s="88" t="s">
        <v>639</v>
      </c>
      <c r="H215" s="79">
        <v>65000</v>
      </c>
      <c r="I215" s="80">
        <v>28887.66</v>
      </c>
      <c r="J215" s="61">
        <v>36112.34</v>
      </c>
      <c r="K215" s="50" t="str">
        <f t="shared" si="3"/>
        <v>70004124500799999200</v>
      </c>
      <c r="L215" s="44" t="s">
        <v>193</v>
      </c>
    </row>
    <row r="216" spans="1:12" ht="26.25">
      <c r="A216" s="75" t="s">
        <v>0</v>
      </c>
      <c r="B216" s="89" t="s">
        <v>639</v>
      </c>
      <c r="C216" s="87" t="s">
        <v>641</v>
      </c>
      <c r="D216" s="115" t="s">
        <v>144</v>
      </c>
      <c r="E216" s="185" t="s">
        <v>192</v>
      </c>
      <c r="F216" s="186"/>
      <c r="G216" s="88" t="s">
        <v>2</v>
      </c>
      <c r="H216" s="79">
        <v>65000</v>
      </c>
      <c r="I216" s="80">
        <v>28887.66</v>
      </c>
      <c r="J216" s="61">
        <v>36112.34</v>
      </c>
      <c r="K216" s="50" t="str">
        <f t="shared" si="3"/>
        <v>70004124500799999240</v>
      </c>
      <c r="L216" s="44" t="s">
        <v>194</v>
      </c>
    </row>
    <row r="217" spans="1:12" s="37" customFormat="1" ht="13.5">
      <c r="A217" s="76" t="s">
        <v>3</v>
      </c>
      <c r="B217" s="90" t="s">
        <v>639</v>
      </c>
      <c r="C217" s="91" t="s">
        <v>641</v>
      </c>
      <c r="D217" s="116" t="s">
        <v>144</v>
      </c>
      <c r="E217" s="183" t="s">
        <v>192</v>
      </c>
      <c r="F217" s="184"/>
      <c r="G217" s="117" t="s">
        <v>4</v>
      </c>
      <c r="H217" s="81">
        <v>65000</v>
      </c>
      <c r="I217" s="82">
        <v>28887.66</v>
      </c>
      <c r="J217" s="62">
        <f>IF(IF(H217="",0,H217)=0,0,(IF(H217&gt;0,IF(I217&gt;H217,0,H217-I217),IF(I217&gt;H217,H217-I217,0))))</f>
        <v>36112.34</v>
      </c>
      <c r="K217" s="50" t="str">
        <f t="shared" si="3"/>
        <v>70004124500799999244</v>
      </c>
      <c r="L217" s="36" t="str">
        <f>C217&amp;D217&amp;E217&amp;F217&amp;G217</f>
        <v>70004124500799999244</v>
      </c>
    </row>
    <row r="218" spans="1:12" ht="26.25">
      <c r="A218" s="75" t="s">
        <v>195</v>
      </c>
      <c r="B218" s="89" t="s">
        <v>639</v>
      </c>
      <c r="C218" s="87" t="s">
        <v>641</v>
      </c>
      <c r="D218" s="115" t="s">
        <v>144</v>
      </c>
      <c r="E218" s="185" t="s">
        <v>197</v>
      </c>
      <c r="F218" s="186"/>
      <c r="G218" s="88" t="s">
        <v>714</v>
      </c>
      <c r="H218" s="79">
        <v>1710000</v>
      </c>
      <c r="I218" s="80">
        <v>0</v>
      </c>
      <c r="J218" s="61">
        <v>1710000</v>
      </c>
      <c r="K218" s="50" t="str">
        <f t="shared" si="3"/>
        <v>70004125100000000000</v>
      </c>
      <c r="L218" s="44" t="s">
        <v>196</v>
      </c>
    </row>
    <row r="219" spans="1:12" ht="27.75" customHeight="1">
      <c r="A219" s="75" t="s">
        <v>198</v>
      </c>
      <c r="B219" s="89" t="s">
        <v>639</v>
      </c>
      <c r="C219" s="87" t="s">
        <v>641</v>
      </c>
      <c r="D219" s="115" t="s">
        <v>144</v>
      </c>
      <c r="E219" s="185" t="s">
        <v>200</v>
      </c>
      <c r="F219" s="186"/>
      <c r="G219" s="88" t="s">
        <v>714</v>
      </c>
      <c r="H219" s="79">
        <v>1210000</v>
      </c>
      <c r="I219" s="80">
        <v>0</v>
      </c>
      <c r="J219" s="61">
        <v>1210000</v>
      </c>
      <c r="K219" s="50" t="str">
        <f t="shared" si="3"/>
        <v>70004125100200000000</v>
      </c>
      <c r="L219" s="44" t="s">
        <v>199</v>
      </c>
    </row>
    <row r="220" spans="1:12" ht="26.25">
      <c r="A220" s="75" t="s">
        <v>201</v>
      </c>
      <c r="B220" s="89" t="s">
        <v>639</v>
      </c>
      <c r="C220" s="87" t="s">
        <v>641</v>
      </c>
      <c r="D220" s="115" t="s">
        <v>144</v>
      </c>
      <c r="E220" s="185" t="s">
        <v>203</v>
      </c>
      <c r="F220" s="186"/>
      <c r="G220" s="88" t="s">
        <v>714</v>
      </c>
      <c r="H220" s="79">
        <v>1210000</v>
      </c>
      <c r="I220" s="80">
        <v>0</v>
      </c>
      <c r="J220" s="61">
        <v>1210000</v>
      </c>
      <c r="K220" s="50" t="str">
        <f t="shared" si="3"/>
        <v>70004125100299999000</v>
      </c>
      <c r="L220" s="44" t="s">
        <v>202</v>
      </c>
    </row>
    <row r="221" spans="1:12" ht="26.25">
      <c r="A221" s="75" t="s">
        <v>731</v>
      </c>
      <c r="B221" s="89" t="s">
        <v>639</v>
      </c>
      <c r="C221" s="87" t="s">
        <v>641</v>
      </c>
      <c r="D221" s="115" t="s">
        <v>144</v>
      </c>
      <c r="E221" s="185" t="s">
        <v>203</v>
      </c>
      <c r="F221" s="186"/>
      <c r="G221" s="88" t="s">
        <v>639</v>
      </c>
      <c r="H221" s="79">
        <v>1210000</v>
      </c>
      <c r="I221" s="80">
        <v>0</v>
      </c>
      <c r="J221" s="61">
        <v>1210000</v>
      </c>
      <c r="K221" s="50" t="str">
        <f t="shared" si="3"/>
        <v>70004125100299999200</v>
      </c>
      <c r="L221" s="44" t="s">
        <v>204</v>
      </c>
    </row>
    <row r="222" spans="1:12" ht="26.25">
      <c r="A222" s="75" t="s">
        <v>0</v>
      </c>
      <c r="B222" s="89" t="s">
        <v>639</v>
      </c>
      <c r="C222" s="87" t="s">
        <v>641</v>
      </c>
      <c r="D222" s="115" t="s">
        <v>144</v>
      </c>
      <c r="E222" s="185" t="s">
        <v>203</v>
      </c>
      <c r="F222" s="186"/>
      <c r="G222" s="88" t="s">
        <v>2</v>
      </c>
      <c r="H222" s="79">
        <v>1210000</v>
      </c>
      <c r="I222" s="80">
        <v>0</v>
      </c>
      <c r="J222" s="61">
        <v>1210000</v>
      </c>
      <c r="K222" s="50" t="str">
        <f t="shared" si="3"/>
        <v>70004125100299999240</v>
      </c>
      <c r="L222" s="44" t="s">
        <v>205</v>
      </c>
    </row>
    <row r="223" spans="1:12" s="37" customFormat="1" ht="13.5">
      <c r="A223" s="76" t="s">
        <v>3</v>
      </c>
      <c r="B223" s="90" t="s">
        <v>639</v>
      </c>
      <c r="C223" s="91" t="s">
        <v>641</v>
      </c>
      <c r="D223" s="116" t="s">
        <v>144</v>
      </c>
      <c r="E223" s="183" t="s">
        <v>203</v>
      </c>
      <c r="F223" s="184"/>
      <c r="G223" s="117" t="s">
        <v>4</v>
      </c>
      <c r="H223" s="81">
        <v>1210000</v>
      </c>
      <c r="I223" s="82">
        <v>0</v>
      </c>
      <c r="J223" s="62">
        <f>IF(IF(H223="",0,H223)=0,0,(IF(H223&gt;0,IF(I223&gt;H223,0,H223-I223),IF(I223&gt;H223,H223-I223,0))))</f>
        <v>1210000</v>
      </c>
      <c r="K223" s="50" t="str">
        <f t="shared" si="3"/>
        <v>70004125100299999244</v>
      </c>
      <c r="L223" s="36" t="str">
        <f>C223&amp;D223&amp;E223&amp;F223&amp;G223</f>
        <v>70004125100299999244</v>
      </c>
    </row>
    <row r="224" spans="1:12" ht="26.25">
      <c r="A224" s="75" t="s">
        <v>206</v>
      </c>
      <c r="B224" s="89" t="s">
        <v>639</v>
      </c>
      <c r="C224" s="87" t="s">
        <v>641</v>
      </c>
      <c r="D224" s="115" t="s">
        <v>144</v>
      </c>
      <c r="E224" s="185" t="s">
        <v>208</v>
      </c>
      <c r="F224" s="186"/>
      <c r="G224" s="88" t="s">
        <v>714</v>
      </c>
      <c r="H224" s="79">
        <v>500000</v>
      </c>
      <c r="I224" s="80">
        <v>0</v>
      </c>
      <c r="J224" s="61">
        <v>500000</v>
      </c>
      <c r="K224" s="50" t="str">
        <f aca="true" t="shared" si="4" ref="K224:K287">C224&amp;D224&amp;E224&amp;F224&amp;G224</f>
        <v>70004125100300000000</v>
      </c>
      <c r="L224" s="44" t="s">
        <v>207</v>
      </c>
    </row>
    <row r="225" spans="1:12" ht="26.25">
      <c r="A225" s="75" t="s">
        <v>201</v>
      </c>
      <c r="B225" s="89" t="s">
        <v>639</v>
      </c>
      <c r="C225" s="87" t="s">
        <v>641</v>
      </c>
      <c r="D225" s="115" t="s">
        <v>144</v>
      </c>
      <c r="E225" s="185" t="s">
        <v>210</v>
      </c>
      <c r="F225" s="186"/>
      <c r="G225" s="88" t="s">
        <v>714</v>
      </c>
      <c r="H225" s="79">
        <v>500000</v>
      </c>
      <c r="I225" s="80">
        <v>0</v>
      </c>
      <c r="J225" s="61">
        <v>500000</v>
      </c>
      <c r="K225" s="50" t="str">
        <f t="shared" si="4"/>
        <v>70004125100399999000</v>
      </c>
      <c r="L225" s="44" t="s">
        <v>209</v>
      </c>
    </row>
    <row r="226" spans="1:12" ht="26.25">
      <c r="A226" s="75" t="s">
        <v>731</v>
      </c>
      <c r="B226" s="89" t="s">
        <v>639</v>
      </c>
      <c r="C226" s="87" t="s">
        <v>641</v>
      </c>
      <c r="D226" s="115" t="s">
        <v>144</v>
      </c>
      <c r="E226" s="185" t="s">
        <v>210</v>
      </c>
      <c r="F226" s="186"/>
      <c r="G226" s="88" t="s">
        <v>639</v>
      </c>
      <c r="H226" s="79">
        <v>500000</v>
      </c>
      <c r="I226" s="80">
        <v>0</v>
      </c>
      <c r="J226" s="61">
        <v>500000</v>
      </c>
      <c r="K226" s="50" t="str">
        <f t="shared" si="4"/>
        <v>70004125100399999200</v>
      </c>
      <c r="L226" s="44" t="s">
        <v>211</v>
      </c>
    </row>
    <row r="227" spans="1:12" ht="26.25">
      <c r="A227" s="75" t="s">
        <v>0</v>
      </c>
      <c r="B227" s="89" t="s">
        <v>639</v>
      </c>
      <c r="C227" s="87" t="s">
        <v>641</v>
      </c>
      <c r="D227" s="115" t="s">
        <v>144</v>
      </c>
      <c r="E227" s="185" t="s">
        <v>210</v>
      </c>
      <c r="F227" s="186"/>
      <c r="G227" s="88" t="s">
        <v>2</v>
      </c>
      <c r="H227" s="79">
        <v>500000</v>
      </c>
      <c r="I227" s="80">
        <v>0</v>
      </c>
      <c r="J227" s="61">
        <v>500000</v>
      </c>
      <c r="K227" s="50" t="str">
        <f t="shared" si="4"/>
        <v>70004125100399999240</v>
      </c>
      <c r="L227" s="44" t="s">
        <v>212</v>
      </c>
    </row>
    <row r="228" spans="1:12" s="37" customFormat="1" ht="13.5">
      <c r="A228" s="76" t="s">
        <v>3</v>
      </c>
      <c r="B228" s="90" t="s">
        <v>639</v>
      </c>
      <c r="C228" s="91" t="s">
        <v>641</v>
      </c>
      <c r="D228" s="116" t="s">
        <v>144</v>
      </c>
      <c r="E228" s="183" t="s">
        <v>210</v>
      </c>
      <c r="F228" s="184"/>
      <c r="G228" s="117" t="s">
        <v>4</v>
      </c>
      <c r="H228" s="81">
        <v>500000</v>
      </c>
      <c r="I228" s="82">
        <v>0</v>
      </c>
      <c r="J228" s="62">
        <f>IF(IF(H228="",0,H228)=0,0,(IF(H228&gt;0,IF(I228&gt;H228,0,H228-I228),IF(I228&gt;H228,H228-I228,0))))</f>
        <v>500000</v>
      </c>
      <c r="K228" s="50" t="str">
        <f t="shared" si="4"/>
        <v>70004125100399999244</v>
      </c>
      <c r="L228" s="36" t="str">
        <f>C228&amp;D228&amp;E228&amp;F228&amp;G228</f>
        <v>70004125100399999244</v>
      </c>
    </row>
    <row r="229" spans="1:12" ht="13.5">
      <c r="A229" s="75" t="s">
        <v>213</v>
      </c>
      <c r="B229" s="89" t="s">
        <v>639</v>
      </c>
      <c r="C229" s="87" t="s">
        <v>641</v>
      </c>
      <c r="D229" s="115" t="s">
        <v>215</v>
      </c>
      <c r="E229" s="185" t="s">
        <v>713</v>
      </c>
      <c r="F229" s="186"/>
      <c r="G229" s="88" t="s">
        <v>714</v>
      </c>
      <c r="H229" s="79">
        <v>14831407</v>
      </c>
      <c r="I229" s="80">
        <v>4376172.17</v>
      </c>
      <c r="J229" s="61">
        <v>10455234.83</v>
      </c>
      <c r="K229" s="50" t="str">
        <f t="shared" si="4"/>
        <v>70005000000000000000</v>
      </c>
      <c r="L229" s="44" t="s">
        <v>214</v>
      </c>
    </row>
    <row r="230" spans="1:12" ht="13.5">
      <c r="A230" s="75" t="s">
        <v>216</v>
      </c>
      <c r="B230" s="89" t="s">
        <v>639</v>
      </c>
      <c r="C230" s="87" t="s">
        <v>641</v>
      </c>
      <c r="D230" s="115" t="s">
        <v>218</v>
      </c>
      <c r="E230" s="185" t="s">
        <v>713</v>
      </c>
      <c r="F230" s="186"/>
      <c r="G230" s="88" t="s">
        <v>714</v>
      </c>
      <c r="H230" s="79">
        <v>2080400</v>
      </c>
      <c r="I230" s="80">
        <v>70000</v>
      </c>
      <c r="J230" s="61">
        <v>2010400</v>
      </c>
      <c r="K230" s="50" t="str">
        <f t="shared" si="4"/>
        <v>70005010000000000000</v>
      </c>
      <c r="L230" s="44" t="s">
        <v>217</v>
      </c>
    </row>
    <row r="231" spans="1:12" ht="26.25">
      <c r="A231" s="75" t="s">
        <v>49</v>
      </c>
      <c r="B231" s="89" t="s">
        <v>639</v>
      </c>
      <c r="C231" s="87" t="s">
        <v>641</v>
      </c>
      <c r="D231" s="115" t="s">
        <v>218</v>
      </c>
      <c r="E231" s="185" t="s">
        <v>51</v>
      </c>
      <c r="F231" s="186"/>
      <c r="G231" s="88" t="s">
        <v>714</v>
      </c>
      <c r="H231" s="79">
        <v>1300000</v>
      </c>
      <c r="I231" s="80">
        <v>0</v>
      </c>
      <c r="J231" s="61">
        <v>1300000</v>
      </c>
      <c r="K231" s="50" t="str">
        <f t="shared" si="4"/>
        <v>70005014500000000000</v>
      </c>
      <c r="L231" s="44" t="s">
        <v>219</v>
      </c>
    </row>
    <row r="232" spans="1:12" ht="13.5">
      <c r="A232" s="75" t="s">
        <v>52</v>
      </c>
      <c r="B232" s="89" t="s">
        <v>639</v>
      </c>
      <c r="C232" s="87" t="s">
        <v>641</v>
      </c>
      <c r="D232" s="115" t="s">
        <v>218</v>
      </c>
      <c r="E232" s="185" t="s">
        <v>54</v>
      </c>
      <c r="F232" s="186"/>
      <c r="G232" s="88" t="s">
        <v>714</v>
      </c>
      <c r="H232" s="79">
        <v>1300000</v>
      </c>
      <c r="I232" s="80">
        <v>0</v>
      </c>
      <c r="J232" s="61">
        <v>1300000</v>
      </c>
      <c r="K232" s="50" t="str">
        <f t="shared" si="4"/>
        <v>70005014500100000000</v>
      </c>
      <c r="L232" s="44" t="s">
        <v>220</v>
      </c>
    </row>
    <row r="233" spans="1:12" ht="26.25">
      <c r="A233" s="75" t="s">
        <v>55</v>
      </c>
      <c r="B233" s="89" t="s">
        <v>639</v>
      </c>
      <c r="C233" s="87" t="s">
        <v>641</v>
      </c>
      <c r="D233" s="115" t="s">
        <v>218</v>
      </c>
      <c r="E233" s="185" t="s">
        <v>57</v>
      </c>
      <c r="F233" s="186"/>
      <c r="G233" s="88" t="s">
        <v>714</v>
      </c>
      <c r="H233" s="79">
        <v>1300000</v>
      </c>
      <c r="I233" s="80">
        <v>0</v>
      </c>
      <c r="J233" s="61">
        <v>1300000</v>
      </c>
      <c r="K233" s="50" t="str">
        <f t="shared" si="4"/>
        <v>70005014500199999000</v>
      </c>
      <c r="L233" s="44" t="s">
        <v>221</v>
      </c>
    </row>
    <row r="234" spans="1:12" ht="20.25" customHeight="1">
      <c r="A234" s="75" t="s">
        <v>222</v>
      </c>
      <c r="B234" s="89" t="s">
        <v>639</v>
      </c>
      <c r="C234" s="87" t="s">
        <v>641</v>
      </c>
      <c r="D234" s="115" t="s">
        <v>218</v>
      </c>
      <c r="E234" s="185" t="s">
        <v>57</v>
      </c>
      <c r="F234" s="186"/>
      <c r="G234" s="88" t="s">
        <v>224</v>
      </c>
      <c r="H234" s="79">
        <v>1300000</v>
      </c>
      <c r="I234" s="80">
        <v>0</v>
      </c>
      <c r="J234" s="61">
        <v>1300000</v>
      </c>
      <c r="K234" s="50" t="str">
        <f t="shared" si="4"/>
        <v>70005014500199999400</v>
      </c>
      <c r="L234" s="44" t="s">
        <v>223</v>
      </c>
    </row>
    <row r="235" spans="1:12" ht="13.5">
      <c r="A235" s="75" t="s">
        <v>225</v>
      </c>
      <c r="B235" s="89" t="s">
        <v>639</v>
      </c>
      <c r="C235" s="87" t="s">
        <v>641</v>
      </c>
      <c r="D235" s="115" t="s">
        <v>218</v>
      </c>
      <c r="E235" s="185" t="s">
        <v>57</v>
      </c>
      <c r="F235" s="186"/>
      <c r="G235" s="88" t="s">
        <v>227</v>
      </c>
      <c r="H235" s="79">
        <v>1300000</v>
      </c>
      <c r="I235" s="80">
        <v>0</v>
      </c>
      <c r="J235" s="61">
        <v>1300000</v>
      </c>
      <c r="K235" s="50" t="str">
        <f t="shared" si="4"/>
        <v>70005014500199999410</v>
      </c>
      <c r="L235" s="44" t="s">
        <v>226</v>
      </c>
    </row>
    <row r="236" spans="1:12" s="37" customFormat="1" ht="26.25">
      <c r="A236" s="76" t="s">
        <v>228</v>
      </c>
      <c r="B236" s="90" t="s">
        <v>639</v>
      </c>
      <c r="C236" s="91" t="s">
        <v>641</v>
      </c>
      <c r="D236" s="116" t="s">
        <v>218</v>
      </c>
      <c r="E236" s="183" t="s">
        <v>57</v>
      </c>
      <c r="F236" s="184"/>
      <c r="G236" s="117" t="s">
        <v>229</v>
      </c>
      <c r="H236" s="81">
        <v>1300000</v>
      </c>
      <c r="I236" s="82">
        <v>0</v>
      </c>
      <c r="J236" s="62">
        <f>IF(IF(H236="",0,H236)=0,0,(IF(H236&gt;0,IF(I236&gt;H236,0,H236-I236),IF(I236&gt;H236,H236-I236,0))))</f>
        <v>1300000</v>
      </c>
      <c r="K236" s="50" t="str">
        <f t="shared" si="4"/>
        <v>70005014500199999412</v>
      </c>
      <c r="L236" s="36" t="str">
        <f>C236&amp;D236&amp;E236&amp;F236&amp;G236</f>
        <v>70005014500199999412</v>
      </c>
    </row>
    <row r="237" spans="1:12" ht="26.25">
      <c r="A237" s="75" t="s">
        <v>230</v>
      </c>
      <c r="B237" s="89" t="s">
        <v>639</v>
      </c>
      <c r="C237" s="87" t="s">
        <v>641</v>
      </c>
      <c r="D237" s="115" t="s">
        <v>218</v>
      </c>
      <c r="E237" s="185" t="s">
        <v>232</v>
      </c>
      <c r="F237" s="186"/>
      <c r="G237" s="88" t="s">
        <v>714</v>
      </c>
      <c r="H237" s="79">
        <v>780400</v>
      </c>
      <c r="I237" s="80">
        <v>70000</v>
      </c>
      <c r="J237" s="61">
        <v>710400</v>
      </c>
      <c r="K237" s="50" t="str">
        <f t="shared" si="4"/>
        <v>70005014600000000000</v>
      </c>
      <c r="L237" s="44" t="s">
        <v>231</v>
      </c>
    </row>
    <row r="238" spans="1:12" ht="26.25">
      <c r="A238" s="75" t="s">
        <v>233</v>
      </c>
      <c r="B238" s="89" t="s">
        <v>639</v>
      </c>
      <c r="C238" s="87" t="s">
        <v>641</v>
      </c>
      <c r="D238" s="115" t="s">
        <v>218</v>
      </c>
      <c r="E238" s="185" t="s">
        <v>235</v>
      </c>
      <c r="F238" s="186"/>
      <c r="G238" s="88" t="s">
        <v>714</v>
      </c>
      <c r="H238" s="79">
        <v>780400</v>
      </c>
      <c r="I238" s="80">
        <v>70000</v>
      </c>
      <c r="J238" s="61">
        <v>710400</v>
      </c>
      <c r="K238" s="50" t="str">
        <f t="shared" si="4"/>
        <v>70005014610000000000</v>
      </c>
      <c r="L238" s="44" t="s">
        <v>234</v>
      </c>
    </row>
    <row r="239" spans="1:12" ht="13.5">
      <c r="A239" s="75" t="s">
        <v>236</v>
      </c>
      <c r="B239" s="89" t="s">
        <v>639</v>
      </c>
      <c r="C239" s="87" t="s">
        <v>641</v>
      </c>
      <c r="D239" s="115" t="s">
        <v>218</v>
      </c>
      <c r="E239" s="185" t="s">
        <v>238</v>
      </c>
      <c r="F239" s="186"/>
      <c r="G239" s="88" t="s">
        <v>714</v>
      </c>
      <c r="H239" s="79">
        <v>780400</v>
      </c>
      <c r="I239" s="80">
        <v>70000</v>
      </c>
      <c r="J239" s="61">
        <v>710400</v>
      </c>
      <c r="K239" s="50" t="str">
        <f t="shared" si="4"/>
        <v>70005014610100000000</v>
      </c>
      <c r="L239" s="44" t="s">
        <v>237</v>
      </c>
    </row>
    <row r="240" spans="1:12" ht="52.5">
      <c r="A240" s="75" t="s">
        <v>239</v>
      </c>
      <c r="B240" s="89" t="s">
        <v>639</v>
      </c>
      <c r="C240" s="87" t="s">
        <v>641</v>
      </c>
      <c r="D240" s="115" t="s">
        <v>218</v>
      </c>
      <c r="E240" s="185" t="s">
        <v>241</v>
      </c>
      <c r="F240" s="186"/>
      <c r="G240" s="88" t="s">
        <v>714</v>
      </c>
      <c r="H240" s="79">
        <v>780400</v>
      </c>
      <c r="I240" s="80">
        <v>70000</v>
      </c>
      <c r="J240" s="61">
        <v>710400</v>
      </c>
      <c r="K240" s="50" t="str">
        <f t="shared" si="4"/>
        <v>70005014610199999000</v>
      </c>
      <c r="L240" s="44" t="s">
        <v>240</v>
      </c>
    </row>
    <row r="241" spans="1:12" ht="26.25">
      <c r="A241" s="75" t="s">
        <v>731</v>
      </c>
      <c r="B241" s="89" t="s">
        <v>639</v>
      </c>
      <c r="C241" s="87" t="s">
        <v>641</v>
      </c>
      <c r="D241" s="115" t="s">
        <v>218</v>
      </c>
      <c r="E241" s="185" t="s">
        <v>241</v>
      </c>
      <c r="F241" s="186"/>
      <c r="G241" s="88" t="s">
        <v>639</v>
      </c>
      <c r="H241" s="79">
        <v>780400</v>
      </c>
      <c r="I241" s="80">
        <v>70000</v>
      </c>
      <c r="J241" s="61">
        <v>710400</v>
      </c>
      <c r="K241" s="50" t="str">
        <f t="shared" si="4"/>
        <v>70005014610199999200</v>
      </c>
      <c r="L241" s="44" t="s">
        <v>242</v>
      </c>
    </row>
    <row r="242" spans="1:12" ht="26.25">
      <c r="A242" s="75" t="s">
        <v>0</v>
      </c>
      <c r="B242" s="89" t="s">
        <v>639</v>
      </c>
      <c r="C242" s="87" t="s">
        <v>641</v>
      </c>
      <c r="D242" s="115" t="s">
        <v>218</v>
      </c>
      <c r="E242" s="185" t="s">
        <v>241</v>
      </c>
      <c r="F242" s="186"/>
      <c r="G242" s="88" t="s">
        <v>2</v>
      </c>
      <c r="H242" s="79">
        <v>780400</v>
      </c>
      <c r="I242" s="80">
        <v>70000</v>
      </c>
      <c r="J242" s="61">
        <v>710400</v>
      </c>
      <c r="K242" s="50" t="str">
        <f t="shared" si="4"/>
        <v>70005014610199999240</v>
      </c>
      <c r="L242" s="44" t="s">
        <v>243</v>
      </c>
    </row>
    <row r="243" spans="1:12" s="37" customFormat="1" ht="13.5">
      <c r="A243" s="76" t="s">
        <v>3</v>
      </c>
      <c r="B243" s="90" t="s">
        <v>639</v>
      </c>
      <c r="C243" s="91" t="s">
        <v>641</v>
      </c>
      <c r="D243" s="116" t="s">
        <v>218</v>
      </c>
      <c r="E243" s="183" t="s">
        <v>241</v>
      </c>
      <c r="F243" s="184"/>
      <c r="G243" s="117" t="s">
        <v>4</v>
      </c>
      <c r="H243" s="81">
        <v>780400</v>
      </c>
      <c r="I243" s="82">
        <v>70000</v>
      </c>
      <c r="J243" s="62">
        <f>IF(IF(H243="",0,H243)=0,0,(IF(H243&gt;0,IF(I243&gt;H243,0,H243-I243),IF(I243&gt;H243,H243-I243,0))))</f>
        <v>710400</v>
      </c>
      <c r="K243" s="50" t="str">
        <f t="shared" si="4"/>
        <v>70005014610199999244</v>
      </c>
      <c r="L243" s="36" t="str">
        <f>C243&amp;D243&amp;E243&amp;F243&amp;G243</f>
        <v>70005014610199999244</v>
      </c>
    </row>
    <row r="244" spans="1:12" ht="13.5">
      <c r="A244" s="75" t="s">
        <v>244</v>
      </c>
      <c r="B244" s="89" t="s">
        <v>639</v>
      </c>
      <c r="C244" s="87" t="s">
        <v>641</v>
      </c>
      <c r="D244" s="115" t="s">
        <v>246</v>
      </c>
      <c r="E244" s="185" t="s">
        <v>713</v>
      </c>
      <c r="F244" s="186"/>
      <c r="G244" s="88" t="s">
        <v>714</v>
      </c>
      <c r="H244" s="79">
        <v>1067300</v>
      </c>
      <c r="I244" s="80">
        <v>785912.86</v>
      </c>
      <c r="J244" s="61">
        <v>281387.14</v>
      </c>
      <c r="K244" s="50" t="str">
        <f t="shared" si="4"/>
        <v>70005020000000000000</v>
      </c>
      <c r="L244" s="44" t="s">
        <v>245</v>
      </c>
    </row>
    <row r="245" spans="1:12" ht="26.25">
      <c r="A245" s="75" t="s">
        <v>230</v>
      </c>
      <c r="B245" s="89" t="s">
        <v>639</v>
      </c>
      <c r="C245" s="87" t="s">
        <v>641</v>
      </c>
      <c r="D245" s="115" t="s">
        <v>246</v>
      </c>
      <c r="E245" s="185" t="s">
        <v>232</v>
      </c>
      <c r="F245" s="186"/>
      <c r="G245" s="88" t="s">
        <v>714</v>
      </c>
      <c r="H245" s="79">
        <v>979300</v>
      </c>
      <c r="I245" s="80">
        <v>785912.86</v>
      </c>
      <c r="J245" s="61">
        <v>193387.14</v>
      </c>
      <c r="K245" s="50" t="str">
        <f t="shared" si="4"/>
        <v>70005024600000000000</v>
      </c>
      <c r="L245" s="44" t="s">
        <v>247</v>
      </c>
    </row>
    <row r="246" spans="1:12" ht="26.25">
      <c r="A246" s="75" t="s">
        <v>248</v>
      </c>
      <c r="B246" s="89" t="s">
        <v>639</v>
      </c>
      <c r="C246" s="87" t="s">
        <v>641</v>
      </c>
      <c r="D246" s="115" t="s">
        <v>246</v>
      </c>
      <c r="E246" s="185" t="s">
        <v>250</v>
      </c>
      <c r="F246" s="186"/>
      <c r="G246" s="88" t="s">
        <v>714</v>
      </c>
      <c r="H246" s="79">
        <v>979300</v>
      </c>
      <c r="I246" s="80">
        <v>785912.86</v>
      </c>
      <c r="J246" s="61">
        <v>193387.14</v>
      </c>
      <c r="K246" s="50" t="str">
        <f t="shared" si="4"/>
        <v>70005024620000000000</v>
      </c>
      <c r="L246" s="44" t="s">
        <v>249</v>
      </c>
    </row>
    <row r="247" spans="1:12" ht="26.25">
      <c r="A247" s="75" t="s">
        <v>251</v>
      </c>
      <c r="B247" s="89" t="s">
        <v>639</v>
      </c>
      <c r="C247" s="87" t="s">
        <v>641</v>
      </c>
      <c r="D247" s="115" t="s">
        <v>246</v>
      </c>
      <c r="E247" s="185" t="s">
        <v>253</v>
      </c>
      <c r="F247" s="186"/>
      <c r="G247" s="88" t="s">
        <v>714</v>
      </c>
      <c r="H247" s="79">
        <v>979300</v>
      </c>
      <c r="I247" s="80">
        <v>785912.86</v>
      </c>
      <c r="J247" s="61">
        <v>193387.14</v>
      </c>
      <c r="K247" s="50" t="str">
        <f t="shared" si="4"/>
        <v>70005024620100000000</v>
      </c>
      <c r="L247" s="44" t="s">
        <v>252</v>
      </c>
    </row>
    <row r="248" spans="1:12" ht="18" customHeight="1">
      <c r="A248" s="75" t="s">
        <v>254</v>
      </c>
      <c r="B248" s="89" t="s">
        <v>639</v>
      </c>
      <c r="C248" s="87" t="s">
        <v>641</v>
      </c>
      <c r="D248" s="115" t="s">
        <v>246</v>
      </c>
      <c r="E248" s="185" t="s">
        <v>256</v>
      </c>
      <c r="F248" s="186"/>
      <c r="G248" s="88" t="s">
        <v>714</v>
      </c>
      <c r="H248" s="79">
        <v>979300</v>
      </c>
      <c r="I248" s="80">
        <v>785912.86</v>
      </c>
      <c r="J248" s="61">
        <v>193387.14</v>
      </c>
      <c r="K248" s="50" t="str">
        <f t="shared" si="4"/>
        <v>70005024620113000000</v>
      </c>
      <c r="L248" s="44" t="s">
        <v>255</v>
      </c>
    </row>
    <row r="249" spans="1:12" ht="13.5">
      <c r="A249" s="75" t="s">
        <v>25</v>
      </c>
      <c r="B249" s="89" t="s">
        <v>639</v>
      </c>
      <c r="C249" s="87" t="s">
        <v>641</v>
      </c>
      <c r="D249" s="115" t="s">
        <v>246</v>
      </c>
      <c r="E249" s="185" t="s">
        <v>256</v>
      </c>
      <c r="F249" s="186"/>
      <c r="G249" s="88" t="s">
        <v>27</v>
      </c>
      <c r="H249" s="79">
        <v>979300</v>
      </c>
      <c r="I249" s="80">
        <v>785912.86</v>
      </c>
      <c r="J249" s="61">
        <v>193387.14</v>
      </c>
      <c r="K249" s="50" t="str">
        <f t="shared" si="4"/>
        <v>70005024620113000800</v>
      </c>
      <c r="L249" s="44" t="s">
        <v>257</v>
      </c>
    </row>
    <row r="250" spans="1:12" ht="28.5" customHeight="1">
      <c r="A250" s="75" t="s">
        <v>59</v>
      </c>
      <c r="B250" s="89" t="s">
        <v>639</v>
      </c>
      <c r="C250" s="87" t="s">
        <v>641</v>
      </c>
      <c r="D250" s="115" t="s">
        <v>246</v>
      </c>
      <c r="E250" s="185" t="s">
        <v>256</v>
      </c>
      <c r="F250" s="186"/>
      <c r="G250" s="88" t="s">
        <v>61</v>
      </c>
      <c r="H250" s="79">
        <v>979300</v>
      </c>
      <c r="I250" s="80">
        <v>785912.86</v>
      </c>
      <c r="J250" s="61">
        <v>193387.14</v>
      </c>
      <c r="K250" s="50" t="str">
        <f t="shared" si="4"/>
        <v>70005024620113000810</v>
      </c>
      <c r="L250" s="44" t="s">
        <v>258</v>
      </c>
    </row>
    <row r="251" spans="1:12" s="37" customFormat="1" ht="39">
      <c r="A251" s="76" t="s">
        <v>62</v>
      </c>
      <c r="B251" s="90" t="s">
        <v>639</v>
      </c>
      <c r="C251" s="91" t="s">
        <v>641</v>
      </c>
      <c r="D251" s="116" t="s">
        <v>246</v>
      </c>
      <c r="E251" s="183" t="s">
        <v>256</v>
      </c>
      <c r="F251" s="184"/>
      <c r="G251" s="117" t="s">
        <v>63</v>
      </c>
      <c r="H251" s="81">
        <v>979300</v>
      </c>
      <c r="I251" s="82">
        <v>785912.86</v>
      </c>
      <c r="J251" s="62">
        <f>IF(IF(H251="",0,H251)=0,0,(IF(H251&gt;0,IF(I251&gt;H251,0,H251-I251),IF(I251&gt;H251,H251-I251,0))))</f>
        <v>193387.14</v>
      </c>
      <c r="K251" s="50" t="str">
        <f t="shared" si="4"/>
        <v>70005024620113000811</v>
      </c>
      <c r="L251" s="36" t="str">
        <f>C251&amp;D251&amp;E251&amp;F251&amp;G251</f>
        <v>70005024620113000811</v>
      </c>
    </row>
    <row r="252" spans="1:12" ht="19.5" customHeight="1">
      <c r="A252" s="75" t="s">
        <v>259</v>
      </c>
      <c r="B252" s="89" t="s">
        <v>639</v>
      </c>
      <c r="C252" s="87" t="s">
        <v>641</v>
      </c>
      <c r="D252" s="115" t="s">
        <v>246</v>
      </c>
      <c r="E252" s="185" t="s">
        <v>261</v>
      </c>
      <c r="F252" s="186"/>
      <c r="G252" s="88" t="s">
        <v>714</v>
      </c>
      <c r="H252" s="79">
        <v>88000</v>
      </c>
      <c r="I252" s="80">
        <v>0</v>
      </c>
      <c r="J252" s="61">
        <v>88000</v>
      </c>
      <c r="K252" s="50" t="str">
        <f t="shared" si="4"/>
        <v>70005025200200000000</v>
      </c>
      <c r="L252" s="44" t="s">
        <v>260</v>
      </c>
    </row>
    <row r="253" spans="1:12" ht="26.25">
      <c r="A253" s="75" t="s">
        <v>262</v>
      </c>
      <c r="B253" s="89" t="s">
        <v>639</v>
      </c>
      <c r="C253" s="87" t="s">
        <v>641</v>
      </c>
      <c r="D253" s="115" t="s">
        <v>246</v>
      </c>
      <c r="E253" s="185" t="s">
        <v>264</v>
      </c>
      <c r="F253" s="186"/>
      <c r="G253" s="88" t="s">
        <v>714</v>
      </c>
      <c r="H253" s="79">
        <v>88000</v>
      </c>
      <c r="I253" s="80">
        <v>0</v>
      </c>
      <c r="J253" s="61">
        <v>88000</v>
      </c>
      <c r="K253" s="50" t="str">
        <f t="shared" si="4"/>
        <v>70005025200299999000</v>
      </c>
      <c r="L253" s="44" t="s">
        <v>263</v>
      </c>
    </row>
    <row r="254" spans="1:12" ht="26.25">
      <c r="A254" s="75" t="s">
        <v>731</v>
      </c>
      <c r="B254" s="89" t="s">
        <v>639</v>
      </c>
      <c r="C254" s="87" t="s">
        <v>641</v>
      </c>
      <c r="D254" s="115" t="s">
        <v>246</v>
      </c>
      <c r="E254" s="185" t="s">
        <v>264</v>
      </c>
      <c r="F254" s="186"/>
      <c r="G254" s="88" t="s">
        <v>639</v>
      </c>
      <c r="H254" s="79">
        <v>88000</v>
      </c>
      <c r="I254" s="80">
        <v>0</v>
      </c>
      <c r="J254" s="61">
        <v>88000</v>
      </c>
      <c r="K254" s="50" t="str">
        <f t="shared" si="4"/>
        <v>70005025200299999200</v>
      </c>
      <c r="L254" s="44" t="s">
        <v>265</v>
      </c>
    </row>
    <row r="255" spans="1:12" ht="26.25">
      <c r="A255" s="75" t="s">
        <v>0</v>
      </c>
      <c r="B255" s="89" t="s">
        <v>639</v>
      </c>
      <c r="C255" s="87" t="s">
        <v>641</v>
      </c>
      <c r="D255" s="115" t="s">
        <v>246</v>
      </c>
      <c r="E255" s="185" t="s">
        <v>264</v>
      </c>
      <c r="F255" s="186"/>
      <c r="G255" s="88" t="s">
        <v>2</v>
      </c>
      <c r="H255" s="79">
        <v>88000</v>
      </c>
      <c r="I255" s="80">
        <v>0</v>
      </c>
      <c r="J255" s="61">
        <v>88000</v>
      </c>
      <c r="K255" s="50" t="str">
        <f t="shared" si="4"/>
        <v>70005025200299999240</v>
      </c>
      <c r="L255" s="44" t="s">
        <v>266</v>
      </c>
    </row>
    <row r="256" spans="1:12" s="37" customFormat="1" ht="13.5">
      <c r="A256" s="76" t="s">
        <v>3</v>
      </c>
      <c r="B256" s="90" t="s">
        <v>639</v>
      </c>
      <c r="C256" s="91" t="s">
        <v>641</v>
      </c>
      <c r="D256" s="116" t="s">
        <v>246</v>
      </c>
      <c r="E256" s="183" t="s">
        <v>264</v>
      </c>
      <c r="F256" s="184"/>
      <c r="G256" s="117" t="s">
        <v>4</v>
      </c>
      <c r="H256" s="81">
        <v>88000</v>
      </c>
      <c r="I256" s="82">
        <v>0</v>
      </c>
      <c r="J256" s="62">
        <f>IF(IF(H256="",0,H256)=0,0,(IF(H256&gt;0,IF(I256&gt;H256,0,H256-I256),IF(I256&gt;H256,H256-I256,0))))</f>
        <v>88000</v>
      </c>
      <c r="K256" s="50" t="str">
        <f t="shared" si="4"/>
        <v>70005025200299999244</v>
      </c>
      <c r="L256" s="36" t="str">
        <f>C256&amp;D256&amp;E256&amp;F256&amp;G256</f>
        <v>70005025200299999244</v>
      </c>
    </row>
    <row r="257" spans="1:12" ht="13.5">
      <c r="A257" s="75" t="s">
        <v>267</v>
      </c>
      <c r="B257" s="89" t="s">
        <v>639</v>
      </c>
      <c r="C257" s="87" t="s">
        <v>641</v>
      </c>
      <c r="D257" s="115" t="s">
        <v>269</v>
      </c>
      <c r="E257" s="185" t="s">
        <v>713</v>
      </c>
      <c r="F257" s="186"/>
      <c r="G257" s="88" t="s">
        <v>714</v>
      </c>
      <c r="H257" s="79">
        <v>8064977</v>
      </c>
      <c r="I257" s="80">
        <v>2463266.44</v>
      </c>
      <c r="J257" s="61">
        <v>5601710.56</v>
      </c>
      <c r="K257" s="50" t="str">
        <f t="shared" si="4"/>
        <v>70005030000000000000</v>
      </c>
      <c r="L257" s="44" t="s">
        <v>268</v>
      </c>
    </row>
    <row r="258" spans="1:12" ht="26.25">
      <c r="A258" s="75" t="s">
        <v>722</v>
      </c>
      <c r="B258" s="89" t="s">
        <v>639</v>
      </c>
      <c r="C258" s="87" t="s">
        <v>641</v>
      </c>
      <c r="D258" s="115" t="s">
        <v>269</v>
      </c>
      <c r="E258" s="185" t="s">
        <v>724</v>
      </c>
      <c r="F258" s="186"/>
      <c r="G258" s="88" t="s">
        <v>714</v>
      </c>
      <c r="H258" s="79">
        <v>98000</v>
      </c>
      <c r="I258" s="80">
        <v>0</v>
      </c>
      <c r="J258" s="61">
        <v>98000</v>
      </c>
      <c r="K258" s="50" t="str">
        <f t="shared" si="4"/>
        <v>70005034100000000000</v>
      </c>
      <c r="L258" s="44" t="s">
        <v>270</v>
      </c>
    </row>
    <row r="259" spans="1:12" ht="66">
      <c r="A259" s="75" t="s">
        <v>499</v>
      </c>
      <c r="B259" s="89" t="s">
        <v>639</v>
      </c>
      <c r="C259" s="87" t="s">
        <v>641</v>
      </c>
      <c r="D259" s="115" t="s">
        <v>269</v>
      </c>
      <c r="E259" s="185" t="s">
        <v>727</v>
      </c>
      <c r="F259" s="186"/>
      <c r="G259" s="88" t="s">
        <v>714</v>
      </c>
      <c r="H259" s="79">
        <v>98000</v>
      </c>
      <c r="I259" s="80">
        <v>0</v>
      </c>
      <c r="J259" s="61">
        <v>98000</v>
      </c>
      <c r="K259" s="50" t="str">
        <f t="shared" si="4"/>
        <v>70005034100100000000</v>
      </c>
      <c r="L259" s="44" t="s">
        <v>271</v>
      </c>
    </row>
    <row r="260" spans="1:12" ht="26.25">
      <c r="A260" s="75" t="s">
        <v>500</v>
      </c>
      <c r="B260" s="89" t="s">
        <v>639</v>
      </c>
      <c r="C260" s="87" t="s">
        <v>641</v>
      </c>
      <c r="D260" s="115" t="s">
        <v>269</v>
      </c>
      <c r="E260" s="185" t="s">
        <v>273</v>
      </c>
      <c r="F260" s="186"/>
      <c r="G260" s="88" t="s">
        <v>714</v>
      </c>
      <c r="H260" s="79">
        <v>51468</v>
      </c>
      <c r="I260" s="80">
        <v>0</v>
      </c>
      <c r="J260" s="61">
        <v>51468</v>
      </c>
      <c r="K260" s="50" t="str">
        <f t="shared" si="4"/>
        <v>70005034100172090000</v>
      </c>
      <c r="L260" s="44" t="s">
        <v>272</v>
      </c>
    </row>
    <row r="261" spans="1:12" ht="26.25">
      <c r="A261" s="75" t="s">
        <v>731</v>
      </c>
      <c r="B261" s="89" t="s">
        <v>639</v>
      </c>
      <c r="C261" s="87" t="s">
        <v>641</v>
      </c>
      <c r="D261" s="115" t="s">
        <v>269</v>
      </c>
      <c r="E261" s="185" t="s">
        <v>273</v>
      </c>
      <c r="F261" s="186"/>
      <c r="G261" s="88" t="s">
        <v>639</v>
      </c>
      <c r="H261" s="79">
        <v>51468</v>
      </c>
      <c r="I261" s="80">
        <v>0</v>
      </c>
      <c r="J261" s="61">
        <v>51468</v>
      </c>
      <c r="K261" s="50" t="str">
        <f t="shared" si="4"/>
        <v>70005034100172090200</v>
      </c>
      <c r="L261" s="44" t="s">
        <v>274</v>
      </c>
    </row>
    <row r="262" spans="1:12" ht="26.25">
      <c r="A262" s="75" t="s">
        <v>0</v>
      </c>
      <c r="B262" s="89" t="s">
        <v>639</v>
      </c>
      <c r="C262" s="87" t="s">
        <v>641</v>
      </c>
      <c r="D262" s="115" t="s">
        <v>269</v>
      </c>
      <c r="E262" s="185" t="s">
        <v>273</v>
      </c>
      <c r="F262" s="186"/>
      <c r="G262" s="88" t="s">
        <v>2</v>
      </c>
      <c r="H262" s="79">
        <v>51468</v>
      </c>
      <c r="I262" s="80">
        <v>0</v>
      </c>
      <c r="J262" s="61">
        <v>51468</v>
      </c>
      <c r="K262" s="50" t="str">
        <f t="shared" si="4"/>
        <v>70005034100172090240</v>
      </c>
      <c r="L262" s="44" t="s">
        <v>275</v>
      </c>
    </row>
    <row r="263" spans="1:12" s="37" customFormat="1" ht="13.5">
      <c r="A263" s="76" t="s">
        <v>3</v>
      </c>
      <c r="B263" s="90" t="s">
        <v>639</v>
      </c>
      <c r="C263" s="91" t="s">
        <v>641</v>
      </c>
      <c r="D263" s="116" t="s">
        <v>269</v>
      </c>
      <c r="E263" s="183" t="s">
        <v>273</v>
      </c>
      <c r="F263" s="184"/>
      <c r="G263" s="117" t="s">
        <v>4</v>
      </c>
      <c r="H263" s="81">
        <v>51468</v>
      </c>
      <c r="I263" s="82">
        <v>0</v>
      </c>
      <c r="J263" s="62">
        <f>IF(IF(H263="",0,H263)=0,0,(IF(H263&gt;0,IF(I263&gt;H263,0,H263-I263),IF(I263&gt;H263,H263-I263,0))))</f>
        <v>51468</v>
      </c>
      <c r="K263" s="50" t="str">
        <f t="shared" si="4"/>
        <v>70005034100172090244</v>
      </c>
      <c r="L263" s="36" t="str">
        <f>C263&amp;D263&amp;E263&amp;F263&amp;G263</f>
        <v>70005034100172090244</v>
      </c>
    </row>
    <row r="264" spans="1:12" ht="26.25">
      <c r="A264" s="75" t="s">
        <v>497</v>
      </c>
      <c r="B264" s="89" t="s">
        <v>639</v>
      </c>
      <c r="C264" s="87" t="s">
        <v>641</v>
      </c>
      <c r="D264" s="115" t="s">
        <v>269</v>
      </c>
      <c r="E264" s="185" t="s">
        <v>277</v>
      </c>
      <c r="F264" s="186"/>
      <c r="G264" s="88" t="s">
        <v>714</v>
      </c>
      <c r="H264" s="79">
        <v>28000</v>
      </c>
      <c r="I264" s="80">
        <v>0</v>
      </c>
      <c r="J264" s="61">
        <v>28000</v>
      </c>
      <c r="K264" s="50" t="str">
        <f t="shared" si="4"/>
        <v>700050341001S2090000</v>
      </c>
      <c r="L264" s="44" t="s">
        <v>276</v>
      </c>
    </row>
    <row r="265" spans="1:12" ht="26.25">
      <c r="A265" s="75" t="s">
        <v>731</v>
      </c>
      <c r="B265" s="89" t="s">
        <v>639</v>
      </c>
      <c r="C265" s="87" t="s">
        <v>641</v>
      </c>
      <c r="D265" s="115" t="s">
        <v>269</v>
      </c>
      <c r="E265" s="185" t="s">
        <v>277</v>
      </c>
      <c r="F265" s="186"/>
      <c r="G265" s="88" t="s">
        <v>639</v>
      </c>
      <c r="H265" s="79">
        <v>28000</v>
      </c>
      <c r="I265" s="80">
        <v>0</v>
      </c>
      <c r="J265" s="61">
        <v>28000</v>
      </c>
      <c r="K265" s="50" t="str">
        <f t="shared" si="4"/>
        <v>700050341001S2090200</v>
      </c>
      <c r="L265" s="44" t="s">
        <v>278</v>
      </c>
    </row>
    <row r="266" spans="1:12" ht="26.25">
      <c r="A266" s="75" t="s">
        <v>0</v>
      </c>
      <c r="B266" s="89" t="s">
        <v>639</v>
      </c>
      <c r="C266" s="87" t="s">
        <v>641</v>
      </c>
      <c r="D266" s="115" t="s">
        <v>269</v>
      </c>
      <c r="E266" s="185" t="s">
        <v>277</v>
      </c>
      <c r="F266" s="186"/>
      <c r="G266" s="88" t="s">
        <v>2</v>
      </c>
      <c r="H266" s="79">
        <v>28000</v>
      </c>
      <c r="I266" s="80">
        <v>0</v>
      </c>
      <c r="J266" s="61">
        <v>28000</v>
      </c>
      <c r="K266" s="50" t="str">
        <f t="shared" si="4"/>
        <v>700050341001S2090240</v>
      </c>
      <c r="L266" s="44" t="s">
        <v>279</v>
      </c>
    </row>
    <row r="267" spans="1:12" s="37" customFormat="1" ht="13.5">
      <c r="A267" s="76" t="s">
        <v>3</v>
      </c>
      <c r="B267" s="90" t="s">
        <v>639</v>
      </c>
      <c r="C267" s="91" t="s">
        <v>641</v>
      </c>
      <c r="D267" s="116" t="s">
        <v>269</v>
      </c>
      <c r="E267" s="183" t="s">
        <v>277</v>
      </c>
      <c r="F267" s="184"/>
      <c r="G267" s="117" t="s">
        <v>4</v>
      </c>
      <c r="H267" s="81">
        <v>28000</v>
      </c>
      <c r="I267" s="82">
        <v>0</v>
      </c>
      <c r="J267" s="62">
        <f>IF(IF(H267="",0,H267)=0,0,(IF(H267&gt;0,IF(I267&gt;H267,0,H267-I267),IF(I267&gt;H267,H267-I267,0))))</f>
        <v>28000</v>
      </c>
      <c r="K267" s="50" t="str">
        <f t="shared" si="4"/>
        <v>700050341001S2090244</v>
      </c>
      <c r="L267" s="36" t="str">
        <f>C267&amp;D267&amp;E267&amp;F267&amp;G267</f>
        <v>700050341001S2090244</v>
      </c>
    </row>
    <row r="268" spans="1:12" ht="39">
      <c r="A268" s="75" t="s">
        <v>280</v>
      </c>
      <c r="B268" s="89" t="s">
        <v>639</v>
      </c>
      <c r="C268" s="87" t="s">
        <v>641</v>
      </c>
      <c r="D268" s="115" t="s">
        <v>269</v>
      </c>
      <c r="E268" s="185" t="s">
        <v>282</v>
      </c>
      <c r="F268" s="186"/>
      <c r="G268" s="88" t="s">
        <v>714</v>
      </c>
      <c r="H268" s="79">
        <v>70000</v>
      </c>
      <c r="I268" s="80">
        <v>0</v>
      </c>
      <c r="J268" s="61">
        <v>70000</v>
      </c>
      <c r="K268" s="50" t="str">
        <f t="shared" si="4"/>
        <v>700050341001S5260000</v>
      </c>
      <c r="L268" s="44" t="s">
        <v>281</v>
      </c>
    </row>
    <row r="269" spans="1:12" ht="26.25">
      <c r="A269" s="75" t="s">
        <v>731</v>
      </c>
      <c r="B269" s="89" t="s">
        <v>639</v>
      </c>
      <c r="C269" s="87" t="s">
        <v>641</v>
      </c>
      <c r="D269" s="115" t="s">
        <v>269</v>
      </c>
      <c r="E269" s="185" t="s">
        <v>282</v>
      </c>
      <c r="F269" s="186"/>
      <c r="G269" s="88" t="s">
        <v>639</v>
      </c>
      <c r="H269" s="79">
        <v>70000</v>
      </c>
      <c r="I269" s="80">
        <v>0</v>
      </c>
      <c r="J269" s="61">
        <v>70000</v>
      </c>
      <c r="K269" s="50" t="str">
        <f t="shared" si="4"/>
        <v>700050341001S5260200</v>
      </c>
      <c r="L269" s="44" t="s">
        <v>283</v>
      </c>
    </row>
    <row r="270" spans="1:12" ht="26.25">
      <c r="A270" s="75" t="s">
        <v>0</v>
      </c>
      <c r="B270" s="89" t="s">
        <v>639</v>
      </c>
      <c r="C270" s="87" t="s">
        <v>641</v>
      </c>
      <c r="D270" s="115" t="s">
        <v>269</v>
      </c>
      <c r="E270" s="185" t="s">
        <v>282</v>
      </c>
      <c r="F270" s="186"/>
      <c r="G270" s="88" t="s">
        <v>2</v>
      </c>
      <c r="H270" s="79">
        <v>70000</v>
      </c>
      <c r="I270" s="80">
        <v>0</v>
      </c>
      <c r="J270" s="61">
        <v>70000</v>
      </c>
      <c r="K270" s="50" t="str">
        <f t="shared" si="4"/>
        <v>700050341001S5260240</v>
      </c>
      <c r="L270" s="44" t="s">
        <v>284</v>
      </c>
    </row>
    <row r="271" spans="1:12" s="37" customFormat="1" ht="13.5">
      <c r="A271" s="76" t="s">
        <v>3</v>
      </c>
      <c r="B271" s="90" t="s">
        <v>639</v>
      </c>
      <c r="C271" s="91" t="s">
        <v>641</v>
      </c>
      <c r="D271" s="116" t="s">
        <v>269</v>
      </c>
      <c r="E271" s="183" t="s">
        <v>282</v>
      </c>
      <c r="F271" s="184"/>
      <c r="G271" s="117" t="s">
        <v>4</v>
      </c>
      <c r="H271" s="81">
        <v>70000</v>
      </c>
      <c r="I271" s="82">
        <v>0</v>
      </c>
      <c r="J271" s="62">
        <f>IF(IF(H271="",0,H271)=0,0,(IF(H271&gt;0,IF(I271&gt;H271,0,H271-I271),IF(I271&gt;H271,H271-I271,0))))</f>
        <v>70000</v>
      </c>
      <c r="K271" s="50" t="str">
        <f t="shared" si="4"/>
        <v>700050341001S5260244</v>
      </c>
      <c r="L271" s="36" t="str">
        <f>C271&amp;D271&amp;E271&amp;F271&amp;G271</f>
        <v>700050341001S5260244</v>
      </c>
    </row>
    <row r="272" spans="1:12" ht="26.25">
      <c r="A272" s="75" t="s">
        <v>285</v>
      </c>
      <c r="B272" s="89" t="s">
        <v>639</v>
      </c>
      <c r="C272" s="87" t="s">
        <v>641</v>
      </c>
      <c r="D272" s="115" t="s">
        <v>269</v>
      </c>
      <c r="E272" s="185" t="s">
        <v>287</v>
      </c>
      <c r="F272" s="186"/>
      <c r="G272" s="88" t="s">
        <v>714</v>
      </c>
      <c r="H272" s="79">
        <v>175000</v>
      </c>
      <c r="I272" s="80">
        <v>145000</v>
      </c>
      <c r="J272" s="61">
        <v>30000</v>
      </c>
      <c r="K272" s="50" t="str">
        <f t="shared" si="4"/>
        <v>70005034400000000000</v>
      </c>
      <c r="L272" s="44" t="s">
        <v>286</v>
      </c>
    </row>
    <row r="273" spans="1:12" ht="26.25">
      <c r="A273" s="75" t="s">
        <v>288</v>
      </c>
      <c r="B273" s="89" t="s">
        <v>639</v>
      </c>
      <c r="C273" s="87" t="s">
        <v>641</v>
      </c>
      <c r="D273" s="115" t="s">
        <v>269</v>
      </c>
      <c r="E273" s="185" t="s">
        <v>290</v>
      </c>
      <c r="F273" s="186"/>
      <c r="G273" s="88" t="s">
        <v>714</v>
      </c>
      <c r="H273" s="79">
        <v>175000</v>
      </c>
      <c r="I273" s="80">
        <v>145000</v>
      </c>
      <c r="J273" s="61">
        <v>30000</v>
      </c>
      <c r="K273" s="50" t="str">
        <f t="shared" si="4"/>
        <v>70005034400100000000</v>
      </c>
      <c r="L273" s="44" t="s">
        <v>289</v>
      </c>
    </row>
    <row r="274" spans="1:12" ht="29.25" customHeight="1">
      <c r="A274" s="75" t="s">
        <v>291</v>
      </c>
      <c r="B274" s="89" t="s">
        <v>639</v>
      </c>
      <c r="C274" s="87" t="s">
        <v>641</v>
      </c>
      <c r="D274" s="115" t="s">
        <v>269</v>
      </c>
      <c r="E274" s="185" t="s">
        <v>293</v>
      </c>
      <c r="F274" s="186"/>
      <c r="G274" s="88" t="s">
        <v>714</v>
      </c>
      <c r="H274" s="79">
        <v>175000</v>
      </c>
      <c r="I274" s="80">
        <v>145000</v>
      </c>
      <c r="J274" s="61">
        <v>30000</v>
      </c>
      <c r="K274" s="50" t="str">
        <f t="shared" si="4"/>
        <v>70005034400199999000</v>
      </c>
      <c r="L274" s="44" t="s">
        <v>292</v>
      </c>
    </row>
    <row r="275" spans="1:12" ht="26.25">
      <c r="A275" s="75" t="s">
        <v>731</v>
      </c>
      <c r="B275" s="89" t="s">
        <v>639</v>
      </c>
      <c r="C275" s="87" t="s">
        <v>641</v>
      </c>
      <c r="D275" s="115" t="s">
        <v>269</v>
      </c>
      <c r="E275" s="185" t="s">
        <v>293</v>
      </c>
      <c r="F275" s="186"/>
      <c r="G275" s="88" t="s">
        <v>639</v>
      </c>
      <c r="H275" s="79">
        <v>175000</v>
      </c>
      <c r="I275" s="80">
        <v>145000</v>
      </c>
      <c r="J275" s="61">
        <v>30000</v>
      </c>
      <c r="K275" s="50" t="str">
        <f t="shared" si="4"/>
        <v>70005034400199999200</v>
      </c>
      <c r="L275" s="44" t="s">
        <v>294</v>
      </c>
    </row>
    <row r="276" spans="1:12" ht="26.25">
      <c r="A276" s="75" t="s">
        <v>0</v>
      </c>
      <c r="B276" s="89" t="s">
        <v>639</v>
      </c>
      <c r="C276" s="87" t="s">
        <v>641</v>
      </c>
      <c r="D276" s="115" t="s">
        <v>269</v>
      </c>
      <c r="E276" s="185" t="s">
        <v>293</v>
      </c>
      <c r="F276" s="186"/>
      <c r="G276" s="88" t="s">
        <v>2</v>
      </c>
      <c r="H276" s="79">
        <v>175000</v>
      </c>
      <c r="I276" s="80">
        <v>145000</v>
      </c>
      <c r="J276" s="61">
        <v>30000</v>
      </c>
      <c r="K276" s="50" t="str">
        <f t="shared" si="4"/>
        <v>70005034400199999240</v>
      </c>
      <c r="L276" s="44" t="s">
        <v>295</v>
      </c>
    </row>
    <row r="277" spans="1:12" s="37" customFormat="1" ht="13.5">
      <c r="A277" s="76" t="s">
        <v>3</v>
      </c>
      <c r="B277" s="90" t="s">
        <v>639</v>
      </c>
      <c r="C277" s="91" t="s">
        <v>641</v>
      </c>
      <c r="D277" s="116" t="s">
        <v>269</v>
      </c>
      <c r="E277" s="183" t="s">
        <v>293</v>
      </c>
      <c r="F277" s="184"/>
      <c r="G277" s="117" t="s">
        <v>4</v>
      </c>
      <c r="H277" s="81">
        <v>175000</v>
      </c>
      <c r="I277" s="82">
        <v>145000</v>
      </c>
      <c r="J277" s="62">
        <f>IF(IF(H277="",0,H277)=0,0,(IF(H277&gt;0,IF(I277&gt;H277,0,H277-I277),IF(I277&gt;H277,H277-I277,0))))</f>
        <v>30000</v>
      </c>
      <c r="K277" s="50" t="str">
        <f t="shared" si="4"/>
        <v>70005034400199999244</v>
      </c>
      <c r="L277" s="36" t="str">
        <f>C277&amp;D277&amp;E277&amp;F277&amp;G277</f>
        <v>70005034400199999244</v>
      </c>
    </row>
    <row r="278" spans="1:12" ht="13.5">
      <c r="A278" s="75" t="s">
        <v>296</v>
      </c>
      <c r="B278" s="89" t="s">
        <v>639</v>
      </c>
      <c r="C278" s="87" t="s">
        <v>641</v>
      </c>
      <c r="D278" s="115" t="s">
        <v>269</v>
      </c>
      <c r="E278" s="185" t="s">
        <v>298</v>
      </c>
      <c r="F278" s="186"/>
      <c r="G278" s="88" t="s">
        <v>714</v>
      </c>
      <c r="H278" s="79">
        <v>1062509</v>
      </c>
      <c r="I278" s="80">
        <v>0</v>
      </c>
      <c r="J278" s="61">
        <v>1062509</v>
      </c>
      <c r="K278" s="50" t="str">
        <f t="shared" si="4"/>
        <v>7000503440F200000000</v>
      </c>
      <c r="L278" s="44" t="s">
        <v>297</v>
      </c>
    </row>
    <row r="279" spans="1:12" ht="13.5">
      <c r="A279" s="75" t="s">
        <v>299</v>
      </c>
      <c r="B279" s="89" t="s">
        <v>639</v>
      </c>
      <c r="C279" s="87" t="s">
        <v>641</v>
      </c>
      <c r="D279" s="115" t="s">
        <v>269</v>
      </c>
      <c r="E279" s="185" t="s">
        <v>301</v>
      </c>
      <c r="F279" s="186"/>
      <c r="G279" s="88" t="s">
        <v>714</v>
      </c>
      <c r="H279" s="79">
        <v>1062509</v>
      </c>
      <c r="I279" s="80">
        <v>0</v>
      </c>
      <c r="J279" s="61">
        <v>1062509</v>
      </c>
      <c r="K279" s="50" t="str">
        <f t="shared" si="4"/>
        <v>7000503440F255550000</v>
      </c>
      <c r="L279" s="44" t="s">
        <v>300</v>
      </c>
    </row>
    <row r="280" spans="1:12" ht="26.25">
      <c r="A280" s="75" t="s">
        <v>731</v>
      </c>
      <c r="B280" s="89" t="s">
        <v>639</v>
      </c>
      <c r="C280" s="87" t="s">
        <v>641</v>
      </c>
      <c r="D280" s="115" t="s">
        <v>269</v>
      </c>
      <c r="E280" s="185" t="s">
        <v>301</v>
      </c>
      <c r="F280" s="186"/>
      <c r="G280" s="88" t="s">
        <v>639</v>
      </c>
      <c r="H280" s="79">
        <v>760299</v>
      </c>
      <c r="I280" s="80">
        <v>0</v>
      </c>
      <c r="J280" s="61">
        <v>760299</v>
      </c>
      <c r="K280" s="50" t="str">
        <f t="shared" si="4"/>
        <v>7000503440F255550200</v>
      </c>
      <c r="L280" s="44" t="s">
        <v>302</v>
      </c>
    </row>
    <row r="281" spans="1:12" ht="26.25">
      <c r="A281" s="75" t="s">
        <v>0</v>
      </c>
      <c r="B281" s="89" t="s">
        <v>639</v>
      </c>
      <c r="C281" s="87" t="s">
        <v>641</v>
      </c>
      <c r="D281" s="115" t="s">
        <v>269</v>
      </c>
      <c r="E281" s="185" t="s">
        <v>301</v>
      </c>
      <c r="F281" s="186"/>
      <c r="G281" s="88" t="s">
        <v>2</v>
      </c>
      <c r="H281" s="79">
        <v>760299</v>
      </c>
      <c r="I281" s="80">
        <v>0</v>
      </c>
      <c r="J281" s="61">
        <v>760299</v>
      </c>
      <c r="K281" s="50" t="str">
        <f t="shared" si="4"/>
        <v>7000503440F255550240</v>
      </c>
      <c r="L281" s="44" t="s">
        <v>303</v>
      </c>
    </row>
    <row r="282" spans="1:12" s="37" customFormat="1" ht="13.5">
      <c r="A282" s="76" t="s">
        <v>3</v>
      </c>
      <c r="B282" s="90" t="s">
        <v>639</v>
      </c>
      <c r="C282" s="91" t="s">
        <v>641</v>
      </c>
      <c r="D282" s="116" t="s">
        <v>269</v>
      </c>
      <c r="E282" s="183" t="s">
        <v>301</v>
      </c>
      <c r="F282" s="184"/>
      <c r="G282" s="117" t="s">
        <v>4</v>
      </c>
      <c r="H282" s="81">
        <v>760299</v>
      </c>
      <c r="I282" s="82">
        <v>0</v>
      </c>
      <c r="J282" s="62">
        <f>IF(IF(H282="",0,H282)=0,0,(IF(H282&gt;0,IF(I282&gt;H282,0,H282-I282),IF(I282&gt;H282,H282-I282,0))))</f>
        <v>760299</v>
      </c>
      <c r="K282" s="50" t="str">
        <f t="shared" si="4"/>
        <v>7000503440F255550244</v>
      </c>
      <c r="L282" s="36" t="str">
        <f>C282&amp;D282&amp;E282&amp;F282&amp;G282</f>
        <v>7000503440F255550244</v>
      </c>
    </row>
    <row r="283" spans="1:12" ht="13.5">
      <c r="A283" s="75" t="s">
        <v>25</v>
      </c>
      <c r="B283" s="89" t="s">
        <v>639</v>
      </c>
      <c r="C283" s="87" t="s">
        <v>641</v>
      </c>
      <c r="D283" s="115" t="s">
        <v>269</v>
      </c>
      <c r="E283" s="185" t="s">
        <v>301</v>
      </c>
      <c r="F283" s="186"/>
      <c r="G283" s="88" t="s">
        <v>27</v>
      </c>
      <c r="H283" s="79">
        <v>302210</v>
      </c>
      <c r="I283" s="80">
        <v>0</v>
      </c>
      <c r="J283" s="61">
        <v>302210</v>
      </c>
      <c r="K283" s="50" t="str">
        <f t="shared" si="4"/>
        <v>7000503440F255550800</v>
      </c>
      <c r="L283" s="44" t="s">
        <v>304</v>
      </c>
    </row>
    <row r="284" spans="1:12" ht="27.75" customHeight="1">
      <c r="A284" s="75" t="s">
        <v>59</v>
      </c>
      <c r="B284" s="89" t="s">
        <v>639</v>
      </c>
      <c r="C284" s="87" t="s">
        <v>641</v>
      </c>
      <c r="D284" s="115" t="s">
        <v>269</v>
      </c>
      <c r="E284" s="185" t="s">
        <v>301</v>
      </c>
      <c r="F284" s="186"/>
      <c r="G284" s="88" t="s">
        <v>61</v>
      </c>
      <c r="H284" s="79">
        <v>302210</v>
      </c>
      <c r="I284" s="80">
        <v>0</v>
      </c>
      <c r="J284" s="61">
        <v>302210</v>
      </c>
      <c r="K284" s="50" t="str">
        <f t="shared" si="4"/>
        <v>7000503440F255550810</v>
      </c>
      <c r="L284" s="44" t="s">
        <v>305</v>
      </c>
    </row>
    <row r="285" spans="1:12" s="37" customFormat="1" ht="39">
      <c r="A285" s="76" t="s">
        <v>306</v>
      </c>
      <c r="B285" s="90" t="s">
        <v>639</v>
      </c>
      <c r="C285" s="91" t="s">
        <v>641</v>
      </c>
      <c r="D285" s="116" t="s">
        <v>269</v>
      </c>
      <c r="E285" s="183" t="s">
        <v>301</v>
      </c>
      <c r="F285" s="184"/>
      <c r="G285" s="117" t="s">
        <v>307</v>
      </c>
      <c r="H285" s="81">
        <v>302210</v>
      </c>
      <c r="I285" s="82">
        <v>0</v>
      </c>
      <c r="J285" s="62">
        <f>IF(IF(H285="",0,H285)=0,0,(IF(H285&gt;0,IF(I285&gt;H285,0,H285-I285),IF(I285&gt;H285,H285-I285,0))))</f>
        <v>302210</v>
      </c>
      <c r="K285" s="50" t="str">
        <f t="shared" si="4"/>
        <v>7000503440F255550813</v>
      </c>
      <c r="L285" s="36" t="str">
        <f>C285&amp;D285&amp;E285&amp;F285&amp;G285</f>
        <v>7000503440F255550813</v>
      </c>
    </row>
    <row r="286" spans="1:12" ht="26.25">
      <c r="A286" s="75" t="s">
        <v>308</v>
      </c>
      <c r="B286" s="89" t="s">
        <v>639</v>
      </c>
      <c r="C286" s="87" t="s">
        <v>641</v>
      </c>
      <c r="D286" s="115" t="s">
        <v>269</v>
      </c>
      <c r="E286" s="185" t="s">
        <v>310</v>
      </c>
      <c r="F286" s="186"/>
      <c r="G286" s="88" t="s">
        <v>714</v>
      </c>
      <c r="H286" s="79">
        <v>6678000</v>
      </c>
      <c r="I286" s="80">
        <v>2318266.44</v>
      </c>
      <c r="J286" s="61">
        <v>4359733.56</v>
      </c>
      <c r="K286" s="50" t="str">
        <f t="shared" si="4"/>
        <v>70005034700000000000</v>
      </c>
      <c r="L286" s="44" t="s">
        <v>309</v>
      </c>
    </row>
    <row r="287" spans="1:12" ht="26.25">
      <c r="A287" s="75" t="s">
        <v>311</v>
      </c>
      <c r="B287" s="89" t="s">
        <v>639</v>
      </c>
      <c r="C287" s="87" t="s">
        <v>641</v>
      </c>
      <c r="D287" s="115" t="s">
        <v>269</v>
      </c>
      <c r="E287" s="185" t="s">
        <v>313</v>
      </c>
      <c r="F287" s="186"/>
      <c r="G287" s="88" t="s">
        <v>714</v>
      </c>
      <c r="H287" s="79">
        <v>5410000</v>
      </c>
      <c r="I287" s="80">
        <v>2115758.73</v>
      </c>
      <c r="J287" s="61">
        <v>3294241.27</v>
      </c>
      <c r="K287" s="50" t="str">
        <f t="shared" si="4"/>
        <v>70005034710000000000</v>
      </c>
      <c r="L287" s="44" t="s">
        <v>312</v>
      </c>
    </row>
    <row r="288" spans="1:12" ht="13.5">
      <c r="A288" s="75" t="s">
        <v>314</v>
      </c>
      <c r="B288" s="89" t="s">
        <v>639</v>
      </c>
      <c r="C288" s="87" t="s">
        <v>641</v>
      </c>
      <c r="D288" s="115" t="s">
        <v>269</v>
      </c>
      <c r="E288" s="185" t="s">
        <v>316</v>
      </c>
      <c r="F288" s="186"/>
      <c r="G288" s="88" t="s">
        <v>714</v>
      </c>
      <c r="H288" s="79">
        <v>5410000</v>
      </c>
      <c r="I288" s="80">
        <v>2115758.73</v>
      </c>
      <c r="J288" s="61">
        <v>3294241.27</v>
      </c>
      <c r="K288" s="50" t="str">
        <f aca="true" t="shared" si="5" ref="K288:K351">C288&amp;D288&amp;E288&amp;F288&amp;G288</f>
        <v>70005034710100000000</v>
      </c>
      <c r="L288" s="44" t="s">
        <v>315</v>
      </c>
    </row>
    <row r="289" spans="1:12" ht="41.25" customHeight="1">
      <c r="A289" s="75" t="s">
        <v>317</v>
      </c>
      <c r="B289" s="89" t="s">
        <v>639</v>
      </c>
      <c r="C289" s="87" t="s">
        <v>641</v>
      </c>
      <c r="D289" s="115" t="s">
        <v>269</v>
      </c>
      <c r="E289" s="185" t="s">
        <v>319</v>
      </c>
      <c r="F289" s="186"/>
      <c r="G289" s="88" t="s">
        <v>714</v>
      </c>
      <c r="H289" s="79">
        <v>5410000</v>
      </c>
      <c r="I289" s="80">
        <v>2115758.73</v>
      </c>
      <c r="J289" s="61">
        <v>3294241.27</v>
      </c>
      <c r="K289" s="50" t="str">
        <f t="shared" si="5"/>
        <v>70005034710199999000</v>
      </c>
      <c r="L289" s="44" t="s">
        <v>318</v>
      </c>
    </row>
    <row r="290" spans="1:12" ht="26.25">
      <c r="A290" s="75" t="s">
        <v>731</v>
      </c>
      <c r="B290" s="89" t="s">
        <v>639</v>
      </c>
      <c r="C290" s="87" t="s">
        <v>641</v>
      </c>
      <c r="D290" s="115" t="s">
        <v>269</v>
      </c>
      <c r="E290" s="185" t="s">
        <v>319</v>
      </c>
      <c r="F290" s="186"/>
      <c r="G290" s="88" t="s">
        <v>639</v>
      </c>
      <c r="H290" s="79">
        <v>5410000</v>
      </c>
      <c r="I290" s="80">
        <v>2115758.73</v>
      </c>
      <c r="J290" s="61">
        <v>3294241.27</v>
      </c>
      <c r="K290" s="50" t="str">
        <f t="shared" si="5"/>
        <v>70005034710199999200</v>
      </c>
      <c r="L290" s="44" t="s">
        <v>320</v>
      </c>
    </row>
    <row r="291" spans="1:12" ht="26.25">
      <c r="A291" s="75" t="s">
        <v>0</v>
      </c>
      <c r="B291" s="89" t="s">
        <v>639</v>
      </c>
      <c r="C291" s="87" t="s">
        <v>641</v>
      </c>
      <c r="D291" s="115" t="s">
        <v>269</v>
      </c>
      <c r="E291" s="185" t="s">
        <v>319</v>
      </c>
      <c r="F291" s="186"/>
      <c r="G291" s="88" t="s">
        <v>2</v>
      </c>
      <c r="H291" s="79">
        <v>5410000</v>
      </c>
      <c r="I291" s="80">
        <v>2115758.73</v>
      </c>
      <c r="J291" s="61">
        <v>3294241.27</v>
      </c>
      <c r="K291" s="50" t="str">
        <f t="shared" si="5"/>
        <v>70005034710199999240</v>
      </c>
      <c r="L291" s="44" t="s">
        <v>321</v>
      </c>
    </row>
    <row r="292" spans="1:12" s="37" customFormat="1" ht="13.5">
      <c r="A292" s="76" t="s">
        <v>3</v>
      </c>
      <c r="B292" s="90" t="s">
        <v>639</v>
      </c>
      <c r="C292" s="91" t="s">
        <v>641</v>
      </c>
      <c r="D292" s="116" t="s">
        <v>269</v>
      </c>
      <c r="E292" s="183" t="s">
        <v>319</v>
      </c>
      <c r="F292" s="184"/>
      <c r="G292" s="117" t="s">
        <v>4</v>
      </c>
      <c r="H292" s="81">
        <v>5410000</v>
      </c>
      <c r="I292" s="82">
        <v>2115758.73</v>
      </c>
      <c r="J292" s="62">
        <f>IF(IF(H292="",0,H292)=0,0,(IF(H292&gt;0,IF(I292&gt;H292,0,H292-I292),IF(I292&gt;H292,H292-I292,0))))</f>
        <v>3294241.27</v>
      </c>
      <c r="K292" s="50" t="str">
        <f t="shared" si="5"/>
        <v>70005034710199999244</v>
      </c>
      <c r="L292" s="36" t="str">
        <f>C292&amp;D292&amp;E292&amp;F292&amp;G292</f>
        <v>70005034710199999244</v>
      </c>
    </row>
    <row r="293" spans="1:12" ht="20.25" customHeight="1">
      <c r="A293" s="75" t="s">
        <v>322</v>
      </c>
      <c r="B293" s="89" t="s">
        <v>639</v>
      </c>
      <c r="C293" s="87" t="s">
        <v>641</v>
      </c>
      <c r="D293" s="115" t="s">
        <v>269</v>
      </c>
      <c r="E293" s="185" t="s">
        <v>324</v>
      </c>
      <c r="F293" s="186"/>
      <c r="G293" s="88" t="s">
        <v>714</v>
      </c>
      <c r="H293" s="79">
        <v>100000</v>
      </c>
      <c r="I293" s="80">
        <v>48467.09</v>
      </c>
      <c r="J293" s="61">
        <v>51532.91</v>
      </c>
      <c r="K293" s="50" t="str">
        <f t="shared" si="5"/>
        <v>70005034720000000000</v>
      </c>
      <c r="L293" s="44" t="s">
        <v>323</v>
      </c>
    </row>
    <row r="294" spans="1:12" ht="13.5">
      <c r="A294" s="75" t="s">
        <v>325</v>
      </c>
      <c r="B294" s="89" t="s">
        <v>639</v>
      </c>
      <c r="C294" s="87" t="s">
        <v>641</v>
      </c>
      <c r="D294" s="115" t="s">
        <v>269</v>
      </c>
      <c r="E294" s="185" t="s">
        <v>327</v>
      </c>
      <c r="F294" s="186"/>
      <c r="G294" s="88" t="s">
        <v>714</v>
      </c>
      <c r="H294" s="79">
        <v>100000</v>
      </c>
      <c r="I294" s="80">
        <v>48467.09</v>
      </c>
      <c r="J294" s="61">
        <v>51532.91</v>
      </c>
      <c r="K294" s="50" t="str">
        <f t="shared" si="5"/>
        <v>70005034720100000000</v>
      </c>
      <c r="L294" s="44" t="s">
        <v>326</v>
      </c>
    </row>
    <row r="295" spans="1:12" ht="39.75" customHeight="1">
      <c r="A295" s="75" t="s">
        <v>328</v>
      </c>
      <c r="B295" s="89" t="s">
        <v>639</v>
      </c>
      <c r="C295" s="87" t="s">
        <v>641</v>
      </c>
      <c r="D295" s="115" t="s">
        <v>269</v>
      </c>
      <c r="E295" s="185" t="s">
        <v>330</v>
      </c>
      <c r="F295" s="186"/>
      <c r="G295" s="88" t="s">
        <v>714</v>
      </c>
      <c r="H295" s="79">
        <v>100000</v>
      </c>
      <c r="I295" s="80">
        <v>48467.09</v>
      </c>
      <c r="J295" s="61">
        <v>51532.91</v>
      </c>
      <c r="K295" s="50" t="str">
        <f t="shared" si="5"/>
        <v>70005034720199999000</v>
      </c>
      <c r="L295" s="44" t="s">
        <v>329</v>
      </c>
    </row>
    <row r="296" spans="1:12" ht="26.25">
      <c r="A296" s="75" t="s">
        <v>731</v>
      </c>
      <c r="B296" s="89" t="s">
        <v>639</v>
      </c>
      <c r="C296" s="87" t="s">
        <v>641</v>
      </c>
      <c r="D296" s="115" t="s">
        <v>269</v>
      </c>
      <c r="E296" s="185" t="s">
        <v>330</v>
      </c>
      <c r="F296" s="186"/>
      <c r="G296" s="88" t="s">
        <v>639</v>
      </c>
      <c r="H296" s="79">
        <v>100000</v>
      </c>
      <c r="I296" s="80">
        <v>48467.09</v>
      </c>
      <c r="J296" s="61">
        <v>51532.91</v>
      </c>
      <c r="K296" s="50" t="str">
        <f t="shared" si="5"/>
        <v>70005034720199999200</v>
      </c>
      <c r="L296" s="44" t="s">
        <v>331</v>
      </c>
    </row>
    <row r="297" spans="1:12" ht="26.25">
      <c r="A297" s="75" t="s">
        <v>0</v>
      </c>
      <c r="B297" s="89" t="s">
        <v>639</v>
      </c>
      <c r="C297" s="87" t="s">
        <v>641</v>
      </c>
      <c r="D297" s="115" t="s">
        <v>269</v>
      </c>
      <c r="E297" s="185" t="s">
        <v>330</v>
      </c>
      <c r="F297" s="186"/>
      <c r="G297" s="88" t="s">
        <v>2</v>
      </c>
      <c r="H297" s="79">
        <v>100000</v>
      </c>
      <c r="I297" s="80">
        <v>48467.09</v>
      </c>
      <c r="J297" s="61">
        <v>51532.91</v>
      </c>
      <c r="K297" s="50" t="str">
        <f t="shared" si="5"/>
        <v>70005034720199999240</v>
      </c>
      <c r="L297" s="44" t="s">
        <v>332</v>
      </c>
    </row>
    <row r="298" spans="1:12" s="37" customFormat="1" ht="13.5">
      <c r="A298" s="76" t="s">
        <v>3</v>
      </c>
      <c r="B298" s="90" t="s">
        <v>639</v>
      </c>
      <c r="C298" s="91" t="s">
        <v>641</v>
      </c>
      <c r="D298" s="116" t="s">
        <v>269</v>
      </c>
      <c r="E298" s="183" t="s">
        <v>330</v>
      </c>
      <c r="F298" s="184"/>
      <c r="G298" s="117" t="s">
        <v>4</v>
      </c>
      <c r="H298" s="81">
        <v>100000</v>
      </c>
      <c r="I298" s="82">
        <v>48467.09</v>
      </c>
      <c r="J298" s="62">
        <f>IF(IF(H298="",0,H298)=0,0,(IF(H298&gt;0,IF(I298&gt;H298,0,H298-I298),IF(I298&gt;H298,H298-I298,0))))</f>
        <v>51532.91</v>
      </c>
      <c r="K298" s="50" t="str">
        <f t="shared" si="5"/>
        <v>70005034720199999244</v>
      </c>
      <c r="L298" s="36" t="str">
        <f>C298&amp;D298&amp;E298&amp;F298&amp;G298</f>
        <v>70005034720199999244</v>
      </c>
    </row>
    <row r="299" spans="1:12" ht="26.25">
      <c r="A299" s="75" t="s">
        <v>333</v>
      </c>
      <c r="B299" s="89" t="s">
        <v>639</v>
      </c>
      <c r="C299" s="87" t="s">
        <v>641</v>
      </c>
      <c r="D299" s="115" t="s">
        <v>269</v>
      </c>
      <c r="E299" s="185" t="s">
        <v>335</v>
      </c>
      <c r="F299" s="186"/>
      <c r="G299" s="88" t="s">
        <v>714</v>
      </c>
      <c r="H299" s="79">
        <v>141340</v>
      </c>
      <c r="I299" s="80">
        <v>40840</v>
      </c>
      <c r="J299" s="61">
        <v>100500</v>
      </c>
      <c r="K299" s="50" t="str">
        <f t="shared" si="5"/>
        <v>70005034730000000000</v>
      </c>
      <c r="L299" s="44" t="s">
        <v>334</v>
      </c>
    </row>
    <row r="300" spans="1:12" ht="13.5">
      <c r="A300" s="75" t="s">
        <v>336</v>
      </c>
      <c r="B300" s="89" t="s">
        <v>639</v>
      </c>
      <c r="C300" s="87" t="s">
        <v>641</v>
      </c>
      <c r="D300" s="115" t="s">
        <v>269</v>
      </c>
      <c r="E300" s="185" t="s">
        <v>338</v>
      </c>
      <c r="F300" s="186"/>
      <c r="G300" s="88" t="s">
        <v>714</v>
      </c>
      <c r="H300" s="79">
        <v>141340</v>
      </c>
      <c r="I300" s="80">
        <v>40840</v>
      </c>
      <c r="J300" s="61">
        <v>100500</v>
      </c>
      <c r="K300" s="50" t="str">
        <f t="shared" si="5"/>
        <v>70005034730100000000</v>
      </c>
      <c r="L300" s="44" t="s">
        <v>337</v>
      </c>
    </row>
    <row r="301" spans="1:12" ht="52.5">
      <c r="A301" s="75" t="s">
        <v>339</v>
      </c>
      <c r="B301" s="89" t="s">
        <v>639</v>
      </c>
      <c r="C301" s="87" t="s">
        <v>641</v>
      </c>
      <c r="D301" s="115" t="s">
        <v>269</v>
      </c>
      <c r="E301" s="185" t="s">
        <v>341</v>
      </c>
      <c r="F301" s="186"/>
      <c r="G301" s="88" t="s">
        <v>714</v>
      </c>
      <c r="H301" s="79">
        <v>141340</v>
      </c>
      <c r="I301" s="80">
        <v>40840</v>
      </c>
      <c r="J301" s="61">
        <v>100500</v>
      </c>
      <c r="K301" s="50" t="str">
        <f t="shared" si="5"/>
        <v>70005034730199999000</v>
      </c>
      <c r="L301" s="44" t="s">
        <v>340</v>
      </c>
    </row>
    <row r="302" spans="1:12" ht="26.25">
      <c r="A302" s="75" t="s">
        <v>731</v>
      </c>
      <c r="B302" s="89" t="s">
        <v>639</v>
      </c>
      <c r="C302" s="87" t="s">
        <v>641</v>
      </c>
      <c r="D302" s="115" t="s">
        <v>269</v>
      </c>
      <c r="E302" s="185" t="s">
        <v>341</v>
      </c>
      <c r="F302" s="186"/>
      <c r="G302" s="88" t="s">
        <v>639</v>
      </c>
      <c r="H302" s="79">
        <v>141340</v>
      </c>
      <c r="I302" s="80">
        <v>40840</v>
      </c>
      <c r="J302" s="61">
        <v>100500</v>
      </c>
      <c r="K302" s="50" t="str">
        <f t="shared" si="5"/>
        <v>70005034730199999200</v>
      </c>
      <c r="L302" s="44" t="s">
        <v>342</v>
      </c>
    </row>
    <row r="303" spans="1:12" ht="26.25">
      <c r="A303" s="75" t="s">
        <v>0</v>
      </c>
      <c r="B303" s="89" t="s">
        <v>639</v>
      </c>
      <c r="C303" s="87" t="s">
        <v>641</v>
      </c>
      <c r="D303" s="115" t="s">
        <v>269</v>
      </c>
      <c r="E303" s="185" t="s">
        <v>341</v>
      </c>
      <c r="F303" s="186"/>
      <c r="G303" s="88" t="s">
        <v>2</v>
      </c>
      <c r="H303" s="79">
        <v>141340</v>
      </c>
      <c r="I303" s="80">
        <v>40840</v>
      </c>
      <c r="J303" s="61">
        <v>100500</v>
      </c>
      <c r="K303" s="50" t="str">
        <f t="shared" si="5"/>
        <v>70005034730199999240</v>
      </c>
      <c r="L303" s="44" t="s">
        <v>343</v>
      </c>
    </row>
    <row r="304" spans="1:12" s="37" customFormat="1" ht="13.5">
      <c r="A304" s="76" t="s">
        <v>3</v>
      </c>
      <c r="B304" s="90" t="s">
        <v>639</v>
      </c>
      <c r="C304" s="91" t="s">
        <v>641</v>
      </c>
      <c r="D304" s="116" t="s">
        <v>269</v>
      </c>
      <c r="E304" s="183" t="s">
        <v>341</v>
      </c>
      <c r="F304" s="184"/>
      <c r="G304" s="117" t="s">
        <v>4</v>
      </c>
      <c r="H304" s="81">
        <v>141340</v>
      </c>
      <c r="I304" s="82">
        <v>40840</v>
      </c>
      <c r="J304" s="62">
        <f>IF(IF(H304="",0,H304)=0,0,(IF(H304&gt;0,IF(I304&gt;H304,0,H304-I304),IF(I304&gt;H304,H304-I304,0))))</f>
        <v>100500</v>
      </c>
      <c r="K304" s="50" t="str">
        <f t="shared" si="5"/>
        <v>70005034730199999244</v>
      </c>
      <c r="L304" s="36" t="str">
        <f>C304&amp;D304&amp;E304&amp;F304&amp;G304</f>
        <v>70005034730199999244</v>
      </c>
    </row>
    <row r="305" spans="1:12" ht="26.25">
      <c r="A305" s="75" t="s">
        <v>344</v>
      </c>
      <c r="B305" s="89" t="s">
        <v>639</v>
      </c>
      <c r="C305" s="87" t="s">
        <v>641</v>
      </c>
      <c r="D305" s="115" t="s">
        <v>269</v>
      </c>
      <c r="E305" s="185" t="s">
        <v>346</v>
      </c>
      <c r="F305" s="186"/>
      <c r="G305" s="88" t="s">
        <v>714</v>
      </c>
      <c r="H305" s="79">
        <v>1026660</v>
      </c>
      <c r="I305" s="80">
        <v>113200.62</v>
      </c>
      <c r="J305" s="61">
        <v>913459.38</v>
      </c>
      <c r="K305" s="50" t="str">
        <f t="shared" si="5"/>
        <v>70005034740000000000</v>
      </c>
      <c r="L305" s="44" t="s">
        <v>345</v>
      </c>
    </row>
    <row r="306" spans="1:12" ht="13.5">
      <c r="A306" s="75" t="s">
        <v>347</v>
      </c>
      <c r="B306" s="89" t="s">
        <v>639</v>
      </c>
      <c r="C306" s="87" t="s">
        <v>641</v>
      </c>
      <c r="D306" s="115" t="s">
        <v>269</v>
      </c>
      <c r="E306" s="185" t="s">
        <v>349</v>
      </c>
      <c r="F306" s="186"/>
      <c r="G306" s="88" t="s">
        <v>714</v>
      </c>
      <c r="H306" s="79">
        <v>1026660</v>
      </c>
      <c r="I306" s="80">
        <v>113200.62</v>
      </c>
      <c r="J306" s="61">
        <v>913459.38</v>
      </c>
      <c r="K306" s="50" t="str">
        <f t="shared" si="5"/>
        <v>70005034740100000000</v>
      </c>
      <c r="L306" s="44" t="s">
        <v>348</v>
      </c>
    </row>
    <row r="307" spans="1:12" ht="52.5">
      <c r="A307" s="75" t="s">
        <v>350</v>
      </c>
      <c r="B307" s="89" t="s">
        <v>639</v>
      </c>
      <c r="C307" s="87" t="s">
        <v>641</v>
      </c>
      <c r="D307" s="115" t="s">
        <v>269</v>
      </c>
      <c r="E307" s="185" t="s">
        <v>352</v>
      </c>
      <c r="F307" s="186"/>
      <c r="G307" s="88" t="s">
        <v>714</v>
      </c>
      <c r="H307" s="79">
        <v>1026660</v>
      </c>
      <c r="I307" s="80">
        <v>113200.62</v>
      </c>
      <c r="J307" s="61">
        <v>913459.38</v>
      </c>
      <c r="K307" s="50" t="str">
        <f t="shared" si="5"/>
        <v>70005034740199999000</v>
      </c>
      <c r="L307" s="44" t="s">
        <v>351</v>
      </c>
    </row>
    <row r="308" spans="1:12" ht="26.25">
      <c r="A308" s="75" t="s">
        <v>731</v>
      </c>
      <c r="B308" s="89" t="s">
        <v>639</v>
      </c>
      <c r="C308" s="87" t="s">
        <v>641</v>
      </c>
      <c r="D308" s="115" t="s">
        <v>269</v>
      </c>
      <c r="E308" s="185" t="s">
        <v>352</v>
      </c>
      <c r="F308" s="186"/>
      <c r="G308" s="88" t="s">
        <v>639</v>
      </c>
      <c r="H308" s="79">
        <v>1026660</v>
      </c>
      <c r="I308" s="80">
        <v>113200.62</v>
      </c>
      <c r="J308" s="61">
        <v>913459.38</v>
      </c>
      <c r="K308" s="50" t="str">
        <f t="shared" si="5"/>
        <v>70005034740199999200</v>
      </c>
      <c r="L308" s="44" t="s">
        <v>353</v>
      </c>
    </row>
    <row r="309" spans="1:12" ht="26.25">
      <c r="A309" s="75" t="s">
        <v>0</v>
      </c>
      <c r="B309" s="89" t="s">
        <v>639</v>
      </c>
      <c r="C309" s="87" t="s">
        <v>641</v>
      </c>
      <c r="D309" s="115" t="s">
        <v>269</v>
      </c>
      <c r="E309" s="185" t="s">
        <v>352</v>
      </c>
      <c r="F309" s="186"/>
      <c r="G309" s="88" t="s">
        <v>2</v>
      </c>
      <c r="H309" s="79">
        <v>1026660</v>
      </c>
      <c r="I309" s="80">
        <v>113200.62</v>
      </c>
      <c r="J309" s="61">
        <v>913459.38</v>
      </c>
      <c r="K309" s="50" t="str">
        <f t="shared" si="5"/>
        <v>70005034740199999240</v>
      </c>
      <c r="L309" s="44" t="s">
        <v>354</v>
      </c>
    </row>
    <row r="310" spans="1:12" s="37" customFormat="1" ht="13.5">
      <c r="A310" s="76" t="s">
        <v>3</v>
      </c>
      <c r="B310" s="90" t="s">
        <v>639</v>
      </c>
      <c r="C310" s="91" t="s">
        <v>641</v>
      </c>
      <c r="D310" s="116" t="s">
        <v>269</v>
      </c>
      <c r="E310" s="183" t="s">
        <v>352</v>
      </c>
      <c r="F310" s="184"/>
      <c r="G310" s="117" t="s">
        <v>4</v>
      </c>
      <c r="H310" s="81">
        <v>1026660</v>
      </c>
      <c r="I310" s="82">
        <v>113200.62</v>
      </c>
      <c r="J310" s="62">
        <f>IF(IF(H310="",0,H310)=0,0,(IF(H310&gt;0,IF(I310&gt;H310,0,H310-I310),IF(I310&gt;H310,H310-I310,0))))</f>
        <v>913459.38</v>
      </c>
      <c r="K310" s="50" t="str">
        <f t="shared" si="5"/>
        <v>70005034740199999244</v>
      </c>
      <c r="L310" s="36" t="str">
        <f>C310&amp;D310&amp;E310&amp;F310&amp;G310</f>
        <v>70005034740199999244</v>
      </c>
    </row>
    <row r="311" spans="1:12" ht="13.5">
      <c r="A311" s="75" t="s">
        <v>355</v>
      </c>
      <c r="B311" s="89" t="s">
        <v>639</v>
      </c>
      <c r="C311" s="87" t="s">
        <v>641</v>
      </c>
      <c r="D311" s="115" t="s">
        <v>357</v>
      </c>
      <c r="E311" s="185" t="s">
        <v>713</v>
      </c>
      <c r="F311" s="186"/>
      <c r="G311" s="88" t="s">
        <v>714</v>
      </c>
      <c r="H311" s="79">
        <v>3618730</v>
      </c>
      <c r="I311" s="80">
        <v>1056992.87</v>
      </c>
      <c r="J311" s="61">
        <v>2561737.13</v>
      </c>
      <c r="K311" s="50" t="str">
        <f t="shared" si="5"/>
        <v>70005050000000000000</v>
      </c>
      <c r="L311" s="44" t="s">
        <v>356</v>
      </c>
    </row>
    <row r="312" spans="1:12" ht="26.25">
      <c r="A312" s="75" t="s">
        <v>230</v>
      </c>
      <c r="B312" s="89" t="s">
        <v>639</v>
      </c>
      <c r="C312" s="87" t="s">
        <v>641</v>
      </c>
      <c r="D312" s="115" t="s">
        <v>357</v>
      </c>
      <c r="E312" s="185" t="s">
        <v>232</v>
      </c>
      <c r="F312" s="186"/>
      <c r="G312" s="88" t="s">
        <v>714</v>
      </c>
      <c r="H312" s="79">
        <v>3618730</v>
      </c>
      <c r="I312" s="80">
        <v>1056992.87</v>
      </c>
      <c r="J312" s="61">
        <v>2561737.13</v>
      </c>
      <c r="K312" s="50" t="str">
        <f t="shared" si="5"/>
        <v>70005054600000000000</v>
      </c>
      <c r="L312" s="44" t="s">
        <v>358</v>
      </c>
    </row>
    <row r="313" spans="1:12" ht="26.25">
      <c r="A313" s="75" t="s">
        <v>248</v>
      </c>
      <c r="B313" s="89" t="s">
        <v>639</v>
      </c>
      <c r="C313" s="87" t="s">
        <v>641</v>
      </c>
      <c r="D313" s="115" t="s">
        <v>357</v>
      </c>
      <c r="E313" s="185" t="s">
        <v>250</v>
      </c>
      <c r="F313" s="186"/>
      <c r="G313" s="88" t="s">
        <v>714</v>
      </c>
      <c r="H313" s="79">
        <v>3618730</v>
      </c>
      <c r="I313" s="80">
        <v>1056992.87</v>
      </c>
      <c r="J313" s="61">
        <v>2561737.13</v>
      </c>
      <c r="K313" s="50" t="str">
        <f t="shared" si="5"/>
        <v>70005054620000000000</v>
      </c>
      <c r="L313" s="44" t="s">
        <v>359</v>
      </c>
    </row>
    <row r="314" spans="1:12" ht="26.25">
      <c r="A314" s="75" t="s">
        <v>251</v>
      </c>
      <c r="B314" s="89" t="s">
        <v>639</v>
      </c>
      <c r="C314" s="87" t="s">
        <v>641</v>
      </c>
      <c r="D314" s="115" t="s">
        <v>357</v>
      </c>
      <c r="E314" s="185" t="s">
        <v>253</v>
      </c>
      <c r="F314" s="186"/>
      <c r="G314" s="88" t="s">
        <v>714</v>
      </c>
      <c r="H314" s="79">
        <v>3618730</v>
      </c>
      <c r="I314" s="80">
        <v>1056992.87</v>
      </c>
      <c r="J314" s="61">
        <v>2561737.13</v>
      </c>
      <c r="K314" s="50" t="str">
        <f t="shared" si="5"/>
        <v>70005054620100000000</v>
      </c>
      <c r="L314" s="44" t="s">
        <v>360</v>
      </c>
    </row>
    <row r="315" spans="1:12" ht="52.5">
      <c r="A315" s="75" t="s">
        <v>361</v>
      </c>
      <c r="B315" s="89" t="s">
        <v>639</v>
      </c>
      <c r="C315" s="87" t="s">
        <v>641</v>
      </c>
      <c r="D315" s="115" t="s">
        <v>357</v>
      </c>
      <c r="E315" s="185" t="s">
        <v>363</v>
      </c>
      <c r="F315" s="186"/>
      <c r="G315" s="88" t="s">
        <v>714</v>
      </c>
      <c r="H315" s="79">
        <v>3618730</v>
      </c>
      <c r="I315" s="80">
        <v>1056992.87</v>
      </c>
      <c r="J315" s="61">
        <v>2561737.13</v>
      </c>
      <c r="K315" s="50" t="str">
        <f t="shared" si="5"/>
        <v>70005054620199999000</v>
      </c>
      <c r="L315" s="44" t="s">
        <v>362</v>
      </c>
    </row>
    <row r="316" spans="1:12" ht="26.25">
      <c r="A316" s="75" t="s">
        <v>731</v>
      </c>
      <c r="B316" s="89" t="s">
        <v>639</v>
      </c>
      <c r="C316" s="87" t="s">
        <v>641</v>
      </c>
      <c r="D316" s="115" t="s">
        <v>357</v>
      </c>
      <c r="E316" s="185" t="s">
        <v>363</v>
      </c>
      <c r="F316" s="186"/>
      <c r="G316" s="88" t="s">
        <v>639</v>
      </c>
      <c r="H316" s="79">
        <v>1339600</v>
      </c>
      <c r="I316" s="80">
        <v>1056992.87</v>
      </c>
      <c r="J316" s="61">
        <v>282607.13</v>
      </c>
      <c r="K316" s="50" t="str">
        <f t="shared" si="5"/>
        <v>70005054620199999200</v>
      </c>
      <c r="L316" s="44" t="s">
        <v>364</v>
      </c>
    </row>
    <row r="317" spans="1:12" ht="26.25">
      <c r="A317" s="75" t="s">
        <v>0</v>
      </c>
      <c r="B317" s="89" t="s">
        <v>639</v>
      </c>
      <c r="C317" s="87" t="s">
        <v>641</v>
      </c>
      <c r="D317" s="115" t="s">
        <v>357</v>
      </c>
      <c r="E317" s="185" t="s">
        <v>363</v>
      </c>
      <c r="F317" s="186"/>
      <c r="G317" s="88" t="s">
        <v>2</v>
      </c>
      <c r="H317" s="79">
        <v>1339600</v>
      </c>
      <c r="I317" s="80">
        <v>1056992.87</v>
      </c>
      <c r="J317" s="61">
        <v>282607.13</v>
      </c>
      <c r="K317" s="50" t="str">
        <f t="shared" si="5"/>
        <v>70005054620199999240</v>
      </c>
      <c r="L317" s="44" t="s">
        <v>365</v>
      </c>
    </row>
    <row r="318" spans="1:12" s="37" customFormat="1" ht="13.5">
      <c r="A318" s="76" t="s">
        <v>3</v>
      </c>
      <c r="B318" s="90" t="s">
        <v>639</v>
      </c>
      <c r="C318" s="91" t="s">
        <v>641</v>
      </c>
      <c r="D318" s="116" t="s">
        <v>357</v>
      </c>
      <c r="E318" s="183" t="s">
        <v>363</v>
      </c>
      <c r="F318" s="184"/>
      <c r="G318" s="117" t="s">
        <v>4</v>
      </c>
      <c r="H318" s="81">
        <v>1339600</v>
      </c>
      <c r="I318" s="82">
        <v>1056992.87</v>
      </c>
      <c r="J318" s="62">
        <f>IF(IF(H318="",0,H318)=0,0,(IF(H318&gt;0,IF(I318&gt;H318,0,H318-I318),IF(I318&gt;H318,H318-I318,0))))</f>
        <v>282607.13</v>
      </c>
      <c r="K318" s="50" t="str">
        <f t="shared" si="5"/>
        <v>70005054620199999244</v>
      </c>
      <c r="L318" s="36" t="str">
        <f>C318&amp;D318&amp;E318&amp;F318&amp;G318</f>
        <v>70005054620199999244</v>
      </c>
    </row>
    <row r="319" spans="1:12" ht="19.5" customHeight="1">
      <c r="A319" s="75" t="s">
        <v>222</v>
      </c>
      <c r="B319" s="89" t="s">
        <v>639</v>
      </c>
      <c r="C319" s="87" t="s">
        <v>641</v>
      </c>
      <c r="D319" s="115" t="s">
        <v>357</v>
      </c>
      <c r="E319" s="185" t="s">
        <v>363</v>
      </c>
      <c r="F319" s="186"/>
      <c r="G319" s="88" t="s">
        <v>224</v>
      </c>
      <c r="H319" s="79">
        <v>2279130</v>
      </c>
      <c r="I319" s="80">
        <v>0</v>
      </c>
      <c r="J319" s="61">
        <v>2279130</v>
      </c>
      <c r="K319" s="50" t="str">
        <f t="shared" si="5"/>
        <v>70005054620199999400</v>
      </c>
      <c r="L319" s="44" t="s">
        <v>366</v>
      </c>
    </row>
    <row r="320" spans="1:12" ht="13.5">
      <c r="A320" s="75" t="s">
        <v>225</v>
      </c>
      <c r="B320" s="89" t="s">
        <v>639</v>
      </c>
      <c r="C320" s="87" t="s">
        <v>641</v>
      </c>
      <c r="D320" s="115" t="s">
        <v>357</v>
      </c>
      <c r="E320" s="185" t="s">
        <v>363</v>
      </c>
      <c r="F320" s="186"/>
      <c r="G320" s="88" t="s">
        <v>227</v>
      </c>
      <c r="H320" s="79">
        <v>2279130</v>
      </c>
      <c r="I320" s="80">
        <v>0</v>
      </c>
      <c r="J320" s="61">
        <v>2279130</v>
      </c>
      <c r="K320" s="50" t="str">
        <f t="shared" si="5"/>
        <v>70005054620199999410</v>
      </c>
      <c r="L320" s="44" t="s">
        <v>367</v>
      </c>
    </row>
    <row r="321" spans="1:12" s="37" customFormat="1" ht="26.25">
      <c r="A321" s="76" t="s">
        <v>368</v>
      </c>
      <c r="B321" s="90" t="s">
        <v>639</v>
      </c>
      <c r="C321" s="91" t="s">
        <v>641</v>
      </c>
      <c r="D321" s="116" t="s">
        <v>357</v>
      </c>
      <c r="E321" s="183" t="s">
        <v>363</v>
      </c>
      <c r="F321" s="184"/>
      <c r="G321" s="117" t="s">
        <v>369</v>
      </c>
      <c r="H321" s="81">
        <v>2279130</v>
      </c>
      <c r="I321" s="82">
        <v>0</v>
      </c>
      <c r="J321" s="62">
        <f>IF(IF(H321="",0,H321)=0,0,(IF(H321&gt;0,IF(I321&gt;H321,0,H321-I321),IF(I321&gt;H321,H321-I321,0))))</f>
        <v>2279130</v>
      </c>
      <c r="K321" s="50" t="str">
        <f t="shared" si="5"/>
        <v>70005054620199999414</v>
      </c>
      <c r="L321" s="36" t="str">
        <f>C321&amp;D321&amp;E321&amp;F321&amp;G321</f>
        <v>70005054620199999414</v>
      </c>
    </row>
    <row r="322" spans="1:12" ht="13.5">
      <c r="A322" s="75" t="s">
        <v>370</v>
      </c>
      <c r="B322" s="89" t="s">
        <v>639</v>
      </c>
      <c r="C322" s="87" t="s">
        <v>641</v>
      </c>
      <c r="D322" s="115" t="s">
        <v>372</v>
      </c>
      <c r="E322" s="185" t="s">
        <v>713</v>
      </c>
      <c r="F322" s="186"/>
      <c r="G322" s="88" t="s">
        <v>714</v>
      </c>
      <c r="H322" s="79">
        <v>20000</v>
      </c>
      <c r="I322" s="80">
        <v>11000</v>
      </c>
      <c r="J322" s="61">
        <v>9000</v>
      </c>
      <c r="K322" s="50" t="str">
        <f t="shared" si="5"/>
        <v>70007000000000000000</v>
      </c>
      <c r="L322" s="44" t="s">
        <v>371</v>
      </c>
    </row>
    <row r="323" spans="1:12" ht="13.5">
      <c r="A323" s="75" t="s">
        <v>373</v>
      </c>
      <c r="B323" s="89" t="s">
        <v>639</v>
      </c>
      <c r="C323" s="87" t="s">
        <v>641</v>
      </c>
      <c r="D323" s="115" t="s">
        <v>375</v>
      </c>
      <c r="E323" s="185" t="s">
        <v>713</v>
      </c>
      <c r="F323" s="186"/>
      <c r="G323" s="88" t="s">
        <v>714</v>
      </c>
      <c r="H323" s="79">
        <v>20000</v>
      </c>
      <c r="I323" s="80">
        <v>11000</v>
      </c>
      <c r="J323" s="61">
        <v>9000</v>
      </c>
      <c r="K323" s="50" t="str">
        <f t="shared" si="5"/>
        <v>70007070000000000000</v>
      </c>
      <c r="L323" s="44" t="s">
        <v>374</v>
      </c>
    </row>
    <row r="324" spans="1:12" ht="26.25">
      <c r="A324" s="75" t="s">
        <v>376</v>
      </c>
      <c r="B324" s="89" t="s">
        <v>639</v>
      </c>
      <c r="C324" s="87" t="s">
        <v>641</v>
      </c>
      <c r="D324" s="115" t="s">
        <v>375</v>
      </c>
      <c r="E324" s="185" t="s">
        <v>378</v>
      </c>
      <c r="F324" s="186"/>
      <c r="G324" s="88" t="s">
        <v>714</v>
      </c>
      <c r="H324" s="79">
        <v>20000</v>
      </c>
      <c r="I324" s="80">
        <v>11000</v>
      </c>
      <c r="J324" s="61">
        <v>9000</v>
      </c>
      <c r="K324" s="50" t="str">
        <f t="shared" si="5"/>
        <v>70007074800000000000</v>
      </c>
      <c r="L324" s="44" t="s">
        <v>377</v>
      </c>
    </row>
    <row r="325" spans="1:12" ht="26.25">
      <c r="A325" s="75" t="s">
        <v>379</v>
      </c>
      <c r="B325" s="89" t="s">
        <v>639</v>
      </c>
      <c r="C325" s="87" t="s">
        <v>641</v>
      </c>
      <c r="D325" s="115" t="s">
        <v>375</v>
      </c>
      <c r="E325" s="185" t="s">
        <v>381</v>
      </c>
      <c r="F325" s="186"/>
      <c r="G325" s="88" t="s">
        <v>714</v>
      </c>
      <c r="H325" s="79">
        <v>20000</v>
      </c>
      <c r="I325" s="80">
        <v>11000</v>
      </c>
      <c r="J325" s="61">
        <v>9000</v>
      </c>
      <c r="K325" s="50" t="str">
        <f t="shared" si="5"/>
        <v>70007074810000000000</v>
      </c>
      <c r="L325" s="44" t="s">
        <v>380</v>
      </c>
    </row>
    <row r="326" spans="1:12" ht="39">
      <c r="A326" s="75" t="s">
        <v>382</v>
      </c>
      <c r="B326" s="89" t="s">
        <v>639</v>
      </c>
      <c r="C326" s="87" t="s">
        <v>641</v>
      </c>
      <c r="D326" s="115" t="s">
        <v>375</v>
      </c>
      <c r="E326" s="185" t="s">
        <v>384</v>
      </c>
      <c r="F326" s="186"/>
      <c r="G326" s="88" t="s">
        <v>714</v>
      </c>
      <c r="H326" s="79">
        <v>20000</v>
      </c>
      <c r="I326" s="80">
        <v>11000</v>
      </c>
      <c r="J326" s="61">
        <v>9000</v>
      </c>
      <c r="K326" s="50" t="str">
        <f t="shared" si="5"/>
        <v>70007074810100000000</v>
      </c>
      <c r="L326" s="44" t="s">
        <v>383</v>
      </c>
    </row>
    <row r="327" spans="1:12" ht="43.5" customHeight="1">
      <c r="A327" s="75" t="s">
        <v>385</v>
      </c>
      <c r="B327" s="89" t="s">
        <v>639</v>
      </c>
      <c r="C327" s="87" t="s">
        <v>641</v>
      </c>
      <c r="D327" s="115" t="s">
        <v>375</v>
      </c>
      <c r="E327" s="185" t="s">
        <v>387</v>
      </c>
      <c r="F327" s="186"/>
      <c r="G327" s="88" t="s">
        <v>714</v>
      </c>
      <c r="H327" s="79">
        <v>20000</v>
      </c>
      <c r="I327" s="80">
        <v>11000</v>
      </c>
      <c r="J327" s="61">
        <v>9000</v>
      </c>
      <c r="K327" s="50" t="str">
        <f t="shared" si="5"/>
        <v>70007074810199999000</v>
      </c>
      <c r="L327" s="44" t="s">
        <v>386</v>
      </c>
    </row>
    <row r="328" spans="1:12" ht="26.25">
      <c r="A328" s="75" t="s">
        <v>731</v>
      </c>
      <c r="B328" s="89" t="s">
        <v>639</v>
      </c>
      <c r="C328" s="87" t="s">
        <v>641</v>
      </c>
      <c r="D328" s="115" t="s">
        <v>375</v>
      </c>
      <c r="E328" s="185" t="s">
        <v>387</v>
      </c>
      <c r="F328" s="186"/>
      <c r="G328" s="88" t="s">
        <v>639</v>
      </c>
      <c r="H328" s="79">
        <v>20000</v>
      </c>
      <c r="I328" s="80">
        <v>11000</v>
      </c>
      <c r="J328" s="61">
        <v>9000</v>
      </c>
      <c r="K328" s="50" t="str">
        <f t="shared" si="5"/>
        <v>70007074810199999200</v>
      </c>
      <c r="L328" s="44" t="s">
        <v>388</v>
      </c>
    </row>
    <row r="329" spans="1:12" ht="26.25">
      <c r="A329" s="75" t="s">
        <v>0</v>
      </c>
      <c r="B329" s="89" t="s">
        <v>639</v>
      </c>
      <c r="C329" s="87" t="s">
        <v>641</v>
      </c>
      <c r="D329" s="115" t="s">
        <v>375</v>
      </c>
      <c r="E329" s="185" t="s">
        <v>387</v>
      </c>
      <c r="F329" s="186"/>
      <c r="G329" s="88" t="s">
        <v>2</v>
      </c>
      <c r="H329" s="79">
        <v>20000</v>
      </c>
      <c r="I329" s="80">
        <v>11000</v>
      </c>
      <c r="J329" s="61">
        <v>9000</v>
      </c>
      <c r="K329" s="50" t="str">
        <f t="shared" si="5"/>
        <v>70007074810199999240</v>
      </c>
      <c r="L329" s="44" t="s">
        <v>389</v>
      </c>
    </row>
    <row r="330" spans="1:12" s="37" customFormat="1" ht="13.5">
      <c r="A330" s="76" t="s">
        <v>3</v>
      </c>
      <c r="B330" s="90" t="s">
        <v>639</v>
      </c>
      <c r="C330" s="91" t="s">
        <v>641</v>
      </c>
      <c r="D330" s="116" t="s">
        <v>375</v>
      </c>
      <c r="E330" s="183" t="s">
        <v>387</v>
      </c>
      <c r="F330" s="184"/>
      <c r="G330" s="117" t="s">
        <v>4</v>
      </c>
      <c r="H330" s="81">
        <v>20000</v>
      </c>
      <c r="I330" s="82">
        <v>11000</v>
      </c>
      <c r="J330" s="62">
        <f>IF(IF(H330="",0,H330)=0,0,(IF(H330&gt;0,IF(I330&gt;H330,0,H330-I330),IF(I330&gt;H330,H330-I330,0))))</f>
        <v>9000</v>
      </c>
      <c r="K330" s="50" t="str">
        <f t="shared" si="5"/>
        <v>70007074810199999244</v>
      </c>
      <c r="L330" s="36" t="str">
        <f>C330&amp;D330&amp;E330&amp;F330&amp;G330</f>
        <v>70007074810199999244</v>
      </c>
    </row>
    <row r="331" spans="1:12" ht="13.5">
      <c r="A331" s="75" t="s">
        <v>390</v>
      </c>
      <c r="B331" s="89" t="s">
        <v>639</v>
      </c>
      <c r="C331" s="87" t="s">
        <v>641</v>
      </c>
      <c r="D331" s="115" t="s">
        <v>392</v>
      </c>
      <c r="E331" s="185" t="s">
        <v>713</v>
      </c>
      <c r="F331" s="186"/>
      <c r="G331" s="88" t="s">
        <v>714</v>
      </c>
      <c r="H331" s="79">
        <v>210000</v>
      </c>
      <c r="I331" s="80">
        <v>35450</v>
      </c>
      <c r="J331" s="61">
        <v>174550</v>
      </c>
      <c r="K331" s="50" t="str">
        <f t="shared" si="5"/>
        <v>70008000000000000000</v>
      </c>
      <c r="L331" s="44" t="s">
        <v>391</v>
      </c>
    </row>
    <row r="332" spans="1:12" ht="13.5">
      <c r="A332" s="75" t="s">
        <v>393</v>
      </c>
      <c r="B332" s="89" t="s">
        <v>639</v>
      </c>
      <c r="C332" s="87" t="s">
        <v>641</v>
      </c>
      <c r="D332" s="115" t="s">
        <v>395</v>
      </c>
      <c r="E332" s="185" t="s">
        <v>713</v>
      </c>
      <c r="F332" s="186"/>
      <c r="G332" s="88" t="s">
        <v>714</v>
      </c>
      <c r="H332" s="79">
        <v>210000</v>
      </c>
      <c r="I332" s="80">
        <v>35450</v>
      </c>
      <c r="J332" s="61">
        <v>174550</v>
      </c>
      <c r="K332" s="50" t="str">
        <f t="shared" si="5"/>
        <v>70008010000000000000</v>
      </c>
      <c r="L332" s="44" t="s">
        <v>394</v>
      </c>
    </row>
    <row r="333" spans="1:12" ht="26.25">
      <c r="A333" s="75" t="s">
        <v>376</v>
      </c>
      <c r="B333" s="89" t="s">
        <v>639</v>
      </c>
      <c r="C333" s="87" t="s">
        <v>641</v>
      </c>
      <c r="D333" s="115" t="s">
        <v>395</v>
      </c>
      <c r="E333" s="185" t="s">
        <v>378</v>
      </c>
      <c r="F333" s="186"/>
      <c r="G333" s="88" t="s">
        <v>714</v>
      </c>
      <c r="H333" s="79">
        <v>210000</v>
      </c>
      <c r="I333" s="80">
        <v>35450</v>
      </c>
      <c r="J333" s="61">
        <v>174550</v>
      </c>
      <c r="K333" s="50" t="str">
        <f t="shared" si="5"/>
        <v>70008014800000000000</v>
      </c>
      <c r="L333" s="44" t="s">
        <v>396</v>
      </c>
    </row>
    <row r="334" spans="1:12" ht="19.5" customHeight="1">
      <c r="A334" s="75" t="s">
        <v>397</v>
      </c>
      <c r="B334" s="89" t="s">
        <v>639</v>
      </c>
      <c r="C334" s="87" t="s">
        <v>641</v>
      </c>
      <c r="D334" s="115" t="s">
        <v>395</v>
      </c>
      <c r="E334" s="185" t="s">
        <v>399</v>
      </c>
      <c r="F334" s="186"/>
      <c r="G334" s="88" t="s">
        <v>714</v>
      </c>
      <c r="H334" s="79">
        <v>210000</v>
      </c>
      <c r="I334" s="80">
        <v>35450</v>
      </c>
      <c r="J334" s="61">
        <v>174550</v>
      </c>
      <c r="K334" s="50" t="str">
        <f t="shared" si="5"/>
        <v>70008014820000000000</v>
      </c>
      <c r="L334" s="44" t="s">
        <v>398</v>
      </c>
    </row>
    <row r="335" spans="1:12" ht="26.25">
      <c r="A335" s="75" t="s">
        <v>400</v>
      </c>
      <c r="B335" s="89" t="s">
        <v>639</v>
      </c>
      <c r="C335" s="87" t="s">
        <v>641</v>
      </c>
      <c r="D335" s="115" t="s">
        <v>395</v>
      </c>
      <c r="E335" s="185" t="s">
        <v>402</v>
      </c>
      <c r="F335" s="186"/>
      <c r="G335" s="88" t="s">
        <v>714</v>
      </c>
      <c r="H335" s="79">
        <v>210000</v>
      </c>
      <c r="I335" s="80">
        <v>35450</v>
      </c>
      <c r="J335" s="61">
        <v>174550</v>
      </c>
      <c r="K335" s="50" t="str">
        <f t="shared" si="5"/>
        <v>70008014820100000000</v>
      </c>
      <c r="L335" s="44" t="s">
        <v>401</v>
      </c>
    </row>
    <row r="336" spans="1:12" ht="42" customHeight="1">
      <c r="A336" s="75" t="s">
        <v>403</v>
      </c>
      <c r="B336" s="89" t="s">
        <v>639</v>
      </c>
      <c r="C336" s="87" t="s">
        <v>641</v>
      </c>
      <c r="D336" s="115" t="s">
        <v>395</v>
      </c>
      <c r="E336" s="185" t="s">
        <v>405</v>
      </c>
      <c r="F336" s="186"/>
      <c r="G336" s="88" t="s">
        <v>714</v>
      </c>
      <c r="H336" s="79">
        <v>210000</v>
      </c>
      <c r="I336" s="80">
        <v>35450</v>
      </c>
      <c r="J336" s="61">
        <v>174550</v>
      </c>
      <c r="K336" s="50" t="str">
        <f t="shared" si="5"/>
        <v>70008014820199999000</v>
      </c>
      <c r="L336" s="44" t="s">
        <v>404</v>
      </c>
    </row>
    <row r="337" spans="1:12" ht="26.25">
      <c r="A337" s="75" t="s">
        <v>731</v>
      </c>
      <c r="B337" s="89" t="s">
        <v>639</v>
      </c>
      <c r="C337" s="87" t="s">
        <v>641</v>
      </c>
      <c r="D337" s="115" t="s">
        <v>395</v>
      </c>
      <c r="E337" s="185" t="s">
        <v>405</v>
      </c>
      <c r="F337" s="186"/>
      <c r="G337" s="88" t="s">
        <v>639</v>
      </c>
      <c r="H337" s="79">
        <v>210000</v>
      </c>
      <c r="I337" s="80">
        <v>35450</v>
      </c>
      <c r="J337" s="61">
        <v>174550</v>
      </c>
      <c r="K337" s="50" t="str">
        <f t="shared" si="5"/>
        <v>70008014820199999200</v>
      </c>
      <c r="L337" s="44" t="s">
        <v>406</v>
      </c>
    </row>
    <row r="338" spans="1:12" ht="26.25">
      <c r="A338" s="75" t="s">
        <v>0</v>
      </c>
      <c r="B338" s="89" t="s">
        <v>639</v>
      </c>
      <c r="C338" s="87" t="s">
        <v>641</v>
      </c>
      <c r="D338" s="115" t="s">
        <v>395</v>
      </c>
      <c r="E338" s="185" t="s">
        <v>405</v>
      </c>
      <c r="F338" s="186"/>
      <c r="G338" s="88" t="s">
        <v>2</v>
      </c>
      <c r="H338" s="79">
        <v>210000</v>
      </c>
      <c r="I338" s="80">
        <v>35450</v>
      </c>
      <c r="J338" s="61">
        <v>174550</v>
      </c>
      <c r="K338" s="50" t="str">
        <f t="shared" si="5"/>
        <v>70008014820199999240</v>
      </c>
      <c r="L338" s="44" t="s">
        <v>407</v>
      </c>
    </row>
    <row r="339" spans="1:12" s="37" customFormat="1" ht="13.5">
      <c r="A339" s="76" t="s">
        <v>3</v>
      </c>
      <c r="B339" s="90" t="s">
        <v>639</v>
      </c>
      <c r="C339" s="91" t="s">
        <v>641</v>
      </c>
      <c r="D339" s="116" t="s">
        <v>395</v>
      </c>
      <c r="E339" s="183" t="s">
        <v>405</v>
      </c>
      <c r="F339" s="184"/>
      <c r="G339" s="117" t="s">
        <v>4</v>
      </c>
      <c r="H339" s="81">
        <v>210000</v>
      </c>
      <c r="I339" s="82">
        <v>35450</v>
      </c>
      <c r="J339" s="62">
        <f>IF(IF(H339="",0,H339)=0,0,(IF(H339&gt;0,IF(I339&gt;H339,0,H339-I339),IF(I339&gt;H339,H339-I339,0))))</f>
        <v>174550</v>
      </c>
      <c r="K339" s="50" t="str">
        <f t="shared" si="5"/>
        <v>70008014820199999244</v>
      </c>
      <c r="L339" s="36" t="str">
        <f>C339&amp;D339&amp;E339&amp;F339&amp;G339</f>
        <v>70008014820199999244</v>
      </c>
    </row>
    <row r="340" spans="1:12" ht="13.5">
      <c r="A340" s="75" t="s">
        <v>408</v>
      </c>
      <c r="B340" s="89" t="s">
        <v>639</v>
      </c>
      <c r="C340" s="87" t="s">
        <v>641</v>
      </c>
      <c r="D340" s="115" t="s">
        <v>410</v>
      </c>
      <c r="E340" s="185" t="s">
        <v>713</v>
      </c>
      <c r="F340" s="186"/>
      <c r="G340" s="88" t="s">
        <v>714</v>
      </c>
      <c r="H340" s="79">
        <v>134308</v>
      </c>
      <c r="I340" s="80">
        <v>55961.65</v>
      </c>
      <c r="J340" s="61">
        <v>78346.35</v>
      </c>
      <c r="K340" s="50" t="str">
        <f t="shared" si="5"/>
        <v>70010000000000000000</v>
      </c>
      <c r="L340" s="44" t="s">
        <v>409</v>
      </c>
    </row>
    <row r="341" spans="1:12" ht="13.5">
      <c r="A341" s="75" t="s">
        <v>411</v>
      </c>
      <c r="B341" s="89" t="s">
        <v>639</v>
      </c>
      <c r="C341" s="87" t="s">
        <v>641</v>
      </c>
      <c r="D341" s="115" t="s">
        <v>413</v>
      </c>
      <c r="E341" s="185" t="s">
        <v>713</v>
      </c>
      <c r="F341" s="186"/>
      <c r="G341" s="88" t="s">
        <v>714</v>
      </c>
      <c r="H341" s="79">
        <v>134308</v>
      </c>
      <c r="I341" s="80">
        <v>55961.65</v>
      </c>
      <c r="J341" s="61">
        <v>78346.35</v>
      </c>
      <c r="K341" s="50" t="str">
        <f t="shared" si="5"/>
        <v>70010010000000000000</v>
      </c>
      <c r="L341" s="44" t="s">
        <v>412</v>
      </c>
    </row>
    <row r="342" spans="1:12" ht="26.25">
      <c r="A342" s="75" t="s">
        <v>722</v>
      </c>
      <c r="B342" s="89" t="s">
        <v>639</v>
      </c>
      <c r="C342" s="87" t="s">
        <v>641</v>
      </c>
      <c r="D342" s="115" t="s">
        <v>413</v>
      </c>
      <c r="E342" s="185" t="s">
        <v>724</v>
      </c>
      <c r="F342" s="186"/>
      <c r="G342" s="88" t="s">
        <v>714</v>
      </c>
      <c r="H342" s="79">
        <v>134308</v>
      </c>
      <c r="I342" s="80">
        <v>55961.65</v>
      </c>
      <c r="J342" s="61">
        <v>78346.35</v>
      </c>
      <c r="K342" s="50" t="str">
        <f t="shared" si="5"/>
        <v>70010014100000000000</v>
      </c>
      <c r="L342" s="44" t="s">
        <v>414</v>
      </c>
    </row>
    <row r="343" spans="1:12" ht="66">
      <c r="A343" s="75" t="s">
        <v>498</v>
      </c>
      <c r="B343" s="89" t="s">
        <v>639</v>
      </c>
      <c r="C343" s="87" t="s">
        <v>641</v>
      </c>
      <c r="D343" s="115" t="s">
        <v>413</v>
      </c>
      <c r="E343" s="185" t="s">
        <v>727</v>
      </c>
      <c r="F343" s="186"/>
      <c r="G343" s="88" t="s">
        <v>714</v>
      </c>
      <c r="H343" s="79">
        <v>134308</v>
      </c>
      <c r="I343" s="80">
        <v>55961.65</v>
      </c>
      <c r="J343" s="61">
        <v>78346.35</v>
      </c>
      <c r="K343" s="50" t="str">
        <f t="shared" si="5"/>
        <v>70010014100100000000</v>
      </c>
      <c r="L343" s="44" t="s">
        <v>415</v>
      </c>
    </row>
    <row r="344" spans="1:12" ht="13.5">
      <c r="A344" s="75" t="s">
        <v>416</v>
      </c>
      <c r="B344" s="89" t="s">
        <v>639</v>
      </c>
      <c r="C344" s="87" t="s">
        <v>641</v>
      </c>
      <c r="D344" s="115" t="s">
        <v>413</v>
      </c>
      <c r="E344" s="185" t="s">
        <v>418</v>
      </c>
      <c r="F344" s="186"/>
      <c r="G344" s="88" t="s">
        <v>714</v>
      </c>
      <c r="H344" s="79">
        <v>134308</v>
      </c>
      <c r="I344" s="80">
        <v>55961.65</v>
      </c>
      <c r="J344" s="61">
        <v>78346.35</v>
      </c>
      <c r="K344" s="50" t="str">
        <f t="shared" si="5"/>
        <v>70010014100112000000</v>
      </c>
      <c r="L344" s="44" t="s">
        <v>417</v>
      </c>
    </row>
    <row r="345" spans="1:12" ht="13.5">
      <c r="A345" s="75" t="s">
        <v>93</v>
      </c>
      <c r="B345" s="89" t="s">
        <v>639</v>
      </c>
      <c r="C345" s="87" t="s">
        <v>641</v>
      </c>
      <c r="D345" s="115" t="s">
        <v>413</v>
      </c>
      <c r="E345" s="185" t="s">
        <v>418</v>
      </c>
      <c r="F345" s="186"/>
      <c r="G345" s="88" t="s">
        <v>95</v>
      </c>
      <c r="H345" s="79">
        <v>134308</v>
      </c>
      <c r="I345" s="80">
        <v>55961.65</v>
      </c>
      <c r="J345" s="61">
        <v>78346.35</v>
      </c>
      <c r="K345" s="50" t="str">
        <f t="shared" si="5"/>
        <v>70010014100112000300</v>
      </c>
      <c r="L345" s="44" t="s">
        <v>419</v>
      </c>
    </row>
    <row r="346" spans="1:12" ht="13.5">
      <c r="A346" s="75" t="s">
        <v>420</v>
      </c>
      <c r="B346" s="89" t="s">
        <v>639</v>
      </c>
      <c r="C346" s="87" t="s">
        <v>641</v>
      </c>
      <c r="D346" s="115" t="s">
        <v>413</v>
      </c>
      <c r="E346" s="185" t="s">
        <v>418</v>
      </c>
      <c r="F346" s="186"/>
      <c r="G346" s="88" t="s">
        <v>422</v>
      </c>
      <c r="H346" s="79">
        <v>134308</v>
      </c>
      <c r="I346" s="80">
        <v>55961.65</v>
      </c>
      <c r="J346" s="61">
        <v>78346.35</v>
      </c>
      <c r="K346" s="50" t="str">
        <f t="shared" si="5"/>
        <v>70010014100112000310</v>
      </c>
      <c r="L346" s="44" t="s">
        <v>421</v>
      </c>
    </row>
    <row r="347" spans="1:12" s="37" customFormat="1" ht="13.5">
      <c r="A347" s="76" t="s">
        <v>423</v>
      </c>
      <c r="B347" s="90" t="s">
        <v>639</v>
      </c>
      <c r="C347" s="91" t="s">
        <v>641</v>
      </c>
      <c r="D347" s="116" t="s">
        <v>413</v>
      </c>
      <c r="E347" s="183" t="s">
        <v>418</v>
      </c>
      <c r="F347" s="184"/>
      <c r="G347" s="117" t="s">
        <v>424</v>
      </c>
      <c r="H347" s="81">
        <v>134308</v>
      </c>
      <c r="I347" s="82">
        <v>55961.65</v>
      </c>
      <c r="J347" s="62">
        <f>IF(IF(H347="",0,H347)=0,0,(IF(H347&gt;0,IF(I347&gt;H347,0,H347-I347),IF(I347&gt;H347,H347-I347,0))))</f>
        <v>78346.35</v>
      </c>
      <c r="K347" s="50" t="str">
        <f t="shared" si="5"/>
        <v>70010014100112000312</v>
      </c>
      <c r="L347" s="36" t="str">
        <f>C347&amp;D347&amp;E347&amp;F347&amp;G347</f>
        <v>70010014100112000312</v>
      </c>
    </row>
    <row r="348" spans="1:12" ht="13.5">
      <c r="A348" s="75" t="s">
        <v>425</v>
      </c>
      <c r="B348" s="89" t="s">
        <v>639</v>
      </c>
      <c r="C348" s="87" t="s">
        <v>641</v>
      </c>
      <c r="D348" s="115" t="s">
        <v>427</v>
      </c>
      <c r="E348" s="185" t="s">
        <v>713</v>
      </c>
      <c r="F348" s="186"/>
      <c r="G348" s="88" t="s">
        <v>714</v>
      </c>
      <c r="H348" s="79">
        <v>255000</v>
      </c>
      <c r="I348" s="80">
        <v>31869.3</v>
      </c>
      <c r="J348" s="61">
        <v>223130.7</v>
      </c>
      <c r="K348" s="50" t="str">
        <f t="shared" si="5"/>
        <v>70011000000000000000</v>
      </c>
      <c r="L348" s="44" t="s">
        <v>426</v>
      </c>
    </row>
    <row r="349" spans="1:12" ht="13.5">
      <c r="A349" s="75" t="s">
        <v>428</v>
      </c>
      <c r="B349" s="89" t="s">
        <v>639</v>
      </c>
      <c r="C349" s="87" t="s">
        <v>641</v>
      </c>
      <c r="D349" s="115" t="s">
        <v>430</v>
      </c>
      <c r="E349" s="185" t="s">
        <v>713</v>
      </c>
      <c r="F349" s="186"/>
      <c r="G349" s="88" t="s">
        <v>714</v>
      </c>
      <c r="H349" s="79">
        <v>255000</v>
      </c>
      <c r="I349" s="80">
        <v>31869.3</v>
      </c>
      <c r="J349" s="61">
        <v>223130.7</v>
      </c>
      <c r="K349" s="50" t="str">
        <f t="shared" si="5"/>
        <v>70011020000000000000</v>
      </c>
      <c r="L349" s="44" t="s">
        <v>429</v>
      </c>
    </row>
    <row r="350" spans="1:12" ht="26.25">
      <c r="A350" s="75" t="s">
        <v>431</v>
      </c>
      <c r="B350" s="89" t="s">
        <v>639</v>
      </c>
      <c r="C350" s="87" t="s">
        <v>641</v>
      </c>
      <c r="D350" s="115" t="s">
        <v>430</v>
      </c>
      <c r="E350" s="185" t="s">
        <v>433</v>
      </c>
      <c r="F350" s="186"/>
      <c r="G350" s="88" t="s">
        <v>714</v>
      </c>
      <c r="H350" s="79">
        <v>255000</v>
      </c>
      <c r="I350" s="80">
        <v>31869.3</v>
      </c>
      <c r="J350" s="61">
        <v>223130.7</v>
      </c>
      <c r="K350" s="50" t="str">
        <f t="shared" si="5"/>
        <v>70011024900000000000</v>
      </c>
      <c r="L350" s="44" t="s">
        <v>432</v>
      </c>
    </row>
    <row r="351" spans="1:12" ht="26.25">
      <c r="A351" s="75" t="s">
        <v>434</v>
      </c>
      <c r="B351" s="89" t="s">
        <v>639</v>
      </c>
      <c r="C351" s="87" t="s">
        <v>641</v>
      </c>
      <c r="D351" s="115" t="s">
        <v>430</v>
      </c>
      <c r="E351" s="185" t="s">
        <v>436</v>
      </c>
      <c r="F351" s="186"/>
      <c r="G351" s="88" t="s">
        <v>714</v>
      </c>
      <c r="H351" s="79">
        <v>30000</v>
      </c>
      <c r="I351" s="80">
        <v>9000</v>
      </c>
      <c r="J351" s="61">
        <v>21000</v>
      </c>
      <c r="K351" s="50" t="str">
        <f t="shared" si="5"/>
        <v>70011024900100000000</v>
      </c>
      <c r="L351" s="44" t="s">
        <v>435</v>
      </c>
    </row>
    <row r="352" spans="1:12" ht="26.25">
      <c r="A352" s="75" t="s">
        <v>437</v>
      </c>
      <c r="B352" s="89" t="s">
        <v>639</v>
      </c>
      <c r="C352" s="87" t="s">
        <v>641</v>
      </c>
      <c r="D352" s="115" t="s">
        <v>430</v>
      </c>
      <c r="E352" s="185" t="s">
        <v>439</v>
      </c>
      <c r="F352" s="186"/>
      <c r="G352" s="88" t="s">
        <v>714</v>
      </c>
      <c r="H352" s="79">
        <v>30000</v>
      </c>
      <c r="I352" s="80">
        <v>9000</v>
      </c>
      <c r="J352" s="61">
        <v>21000</v>
      </c>
      <c r="K352" s="50" t="str">
        <f aca="true" t="shared" si="6" ref="K352:K376">C352&amp;D352&amp;E352&amp;F352&amp;G352</f>
        <v>70011024900199999000</v>
      </c>
      <c r="L352" s="44" t="s">
        <v>438</v>
      </c>
    </row>
    <row r="353" spans="1:12" ht="26.25">
      <c r="A353" s="75" t="s">
        <v>731</v>
      </c>
      <c r="B353" s="89" t="s">
        <v>639</v>
      </c>
      <c r="C353" s="87" t="s">
        <v>641</v>
      </c>
      <c r="D353" s="115" t="s">
        <v>430</v>
      </c>
      <c r="E353" s="185" t="s">
        <v>439</v>
      </c>
      <c r="F353" s="186"/>
      <c r="G353" s="88" t="s">
        <v>639</v>
      </c>
      <c r="H353" s="79">
        <v>15000</v>
      </c>
      <c r="I353" s="80">
        <v>6000</v>
      </c>
      <c r="J353" s="61">
        <v>9000</v>
      </c>
      <c r="K353" s="50" t="str">
        <f t="shared" si="6"/>
        <v>70011024900199999200</v>
      </c>
      <c r="L353" s="44" t="s">
        <v>440</v>
      </c>
    </row>
    <row r="354" spans="1:12" ht="26.25">
      <c r="A354" s="75" t="s">
        <v>0</v>
      </c>
      <c r="B354" s="89" t="s">
        <v>639</v>
      </c>
      <c r="C354" s="87" t="s">
        <v>641</v>
      </c>
      <c r="D354" s="115" t="s">
        <v>430</v>
      </c>
      <c r="E354" s="185" t="s">
        <v>439</v>
      </c>
      <c r="F354" s="186"/>
      <c r="G354" s="88" t="s">
        <v>2</v>
      </c>
      <c r="H354" s="79">
        <v>15000</v>
      </c>
      <c r="I354" s="80">
        <v>6000</v>
      </c>
      <c r="J354" s="61">
        <v>9000</v>
      </c>
      <c r="K354" s="50" t="str">
        <f t="shared" si="6"/>
        <v>70011024900199999240</v>
      </c>
      <c r="L354" s="44" t="s">
        <v>441</v>
      </c>
    </row>
    <row r="355" spans="1:12" s="37" customFormat="1" ht="13.5">
      <c r="A355" s="76" t="s">
        <v>3</v>
      </c>
      <c r="B355" s="90" t="s">
        <v>639</v>
      </c>
      <c r="C355" s="91" t="s">
        <v>641</v>
      </c>
      <c r="D355" s="116" t="s">
        <v>430</v>
      </c>
      <c r="E355" s="183" t="s">
        <v>439</v>
      </c>
      <c r="F355" s="184"/>
      <c r="G355" s="117" t="s">
        <v>4</v>
      </c>
      <c r="H355" s="81">
        <v>15000</v>
      </c>
      <c r="I355" s="82">
        <v>6000</v>
      </c>
      <c r="J355" s="62">
        <f>IF(IF(H355="",0,H355)=0,0,(IF(H355&gt;0,IF(I355&gt;H355,0,H355-I355),IF(I355&gt;H355,H355-I355,0))))</f>
        <v>9000</v>
      </c>
      <c r="K355" s="50" t="str">
        <f t="shared" si="6"/>
        <v>70011024900199999244</v>
      </c>
      <c r="L355" s="36" t="str">
        <f>C355&amp;D355&amp;E355&amp;F355&amp;G355</f>
        <v>70011024900199999244</v>
      </c>
    </row>
    <row r="356" spans="1:12" ht="13.5">
      <c r="A356" s="75" t="s">
        <v>93</v>
      </c>
      <c r="B356" s="89" t="s">
        <v>639</v>
      </c>
      <c r="C356" s="87" t="s">
        <v>641</v>
      </c>
      <c r="D356" s="115" t="s">
        <v>430</v>
      </c>
      <c r="E356" s="185" t="s">
        <v>439</v>
      </c>
      <c r="F356" s="186"/>
      <c r="G356" s="88" t="s">
        <v>95</v>
      </c>
      <c r="H356" s="79">
        <v>15000</v>
      </c>
      <c r="I356" s="80">
        <v>3000</v>
      </c>
      <c r="J356" s="61">
        <v>12000</v>
      </c>
      <c r="K356" s="50" t="str">
        <f t="shared" si="6"/>
        <v>70011024900199999300</v>
      </c>
      <c r="L356" s="44" t="s">
        <v>442</v>
      </c>
    </row>
    <row r="357" spans="1:12" s="37" customFormat="1" ht="13.5">
      <c r="A357" s="76" t="s">
        <v>96</v>
      </c>
      <c r="B357" s="90" t="s">
        <v>639</v>
      </c>
      <c r="C357" s="91" t="s">
        <v>641</v>
      </c>
      <c r="D357" s="116" t="s">
        <v>430</v>
      </c>
      <c r="E357" s="183" t="s">
        <v>439</v>
      </c>
      <c r="F357" s="184"/>
      <c r="G357" s="117" t="s">
        <v>97</v>
      </c>
      <c r="H357" s="81">
        <v>15000</v>
      </c>
      <c r="I357" s="82">
        <v>3000</v>
      </c>
      <c r="J357" s="62">
        <f>IF(IF(H357="",0,H357)=0,0,(IF(H357&gt;0,IF(I357&gt;H357,0,H357-I357),IF(I357&gt;H357,H357-I357,0))))</f>
        <v>12000</v>
      </c>
      <c r="K357" s="50" t="str">
        <f t="shared" si="6"/>
        <v>70011024900199999360</v>
      </c>
      <c r="L357" s="36" t="str">
        <f>C357&amp;D357&amp;E357&amp;F357&amp;G357</f>
        <v>70011024900199999360</v>
      </c>
    </row>
    <row r="358" spans="1:12" ht="26.25">
      <c r="A358" s="75" t="s">
        <v>443</v>
      </c>
      <c r="B358" s="89" t="s">
        <v>639</v>
      </c>
      <c r="C358" s="87" t="s">
        <v>641</v>
      </c>
      <c r="D358" s="115" t="s">
        <v>430</v>
      </c>
      <c r="E358" s="185" t="s">
        <v>445</v>
      </c>
      <c r="F358" s="186"/>
      <c r="G358" s="88" t="s">
        <v>714</v>
      </c>
      <c r="H358" s="79">
        <v>5000</v>
      </c>
      <c r="I358" s="80">
        <v>0</v>
      </c>
      <c r="J358" s="61">
        <v>5000</v>
      </c>
      <c r="K358" s="50" t="str">
        <f t="shared" si="6"/>
        <v>70011024900200000000</v>
      </c>
      <c r="L358" s="44" t="s">
        <v>444</v>
      </c>
    </row>
    <row r="359" spans="1:12" ht="26.25">
      <c r="A359" s="75" t="s">
        <v>437</v>
      </c>
      <c r="B359" s="89" t="s">
        <v>639</v>
      </c>
      <c r="C359" s="87" t="s">
        <v>641</v>
      </c>
      <c r="D359" s="115" t="s">
        <v>430</v>
      </c>
      <c r="E359" s="185" t="s">
        <v>447</v>
      </c>
      <c r="F359" s="186"/>
      <c r="G359" s="88" t="s">
        <v>714</v>
      </c>
      <c r="H359" s="79">
        <v>5000</v>
      </c>
      <c r="I359" s="80">
        <v>0</v>
      </c>
      <c r="J359" s="61">
        <v>5000</v>
      </c>
      <c r="K359" s="50" t="str">
        <f t="shared" si="6"/>
        <v>70011024900299999000</v>
      </c>
      <c r="L359" s="44" t="s">
        <v>446</v>
      </c>
    </row>
    <row r="360" spans="1:12" ht="13.5">
      <c r="A360" s="75" t="s">
        <v>93</v>
      </c>
      <c r="B360" s="89" t="s">
        <v>639</v>
      </c>
      <c r="C360" s="87" t="s">
        <v>641</v>
      </c>
      <c r="D360" s="115" t="s">
        <v>430</v>
      </c>
      <c r="E360" s="185" t="s">
        <v>447</v>
      </c>
      <c r="F360" s="186"/>
      <c r="G360" s="88" t="s">
        <v>95</v>
      </c>
      <c r="H360" s="79">
        <v>5000</v>
      </c>
      <c r="I360" s="80">
        <v>0</v>
      </c>
      <c r="J360" s="61">
        <v>5000</v>
      </c>
      <c r="K360" s="50" t="str">
        <f t="shared" si="6"/>
        <v>70011024900299999300</v>
      </c>
      <c r="L360" s="44" t="s">
        <v>448</v>
      </c>
    </row>
    <row r="361" spans="1:12" s="37" customFormat="1" ht="13.5">
      <c r="A361" s="76" t="s">
        <v>96</v>
      </c>
      <c r="B361" s="90" t="s">
        <v>639</v>
      </c>
      <c r="C361" s="91" t="s">
        <v>641</v>
      </c>
      <c r="D361" s="116" t="s">
        <v>430</v>
      </c>
      <c r="E361" s="183" t="s">
        <v>447</v>
      </c>
      <c r="F361" s="184"/>
      <c r="G361" s="117" t="s">
        <v>97</v>
      </c>
      <c r="H361" s="81">
        <v>5000</v>
      </c>
      <c r="I361" s="82">
        <v>0</v>
      </c>
      <c r="J361" s="62">
        <f>IF(IF(H361="",0,H361)=0,0,(IF(H361&gt;0,IF(I361&gt;H361,0,H361-I361),IF(I361&gt;H361,H361-I361,0))))</f>
        <v>5000</v>
      </c>
      <c r="K361" s="50" t="str">
        <f t="shared" si="6"/>
        <v>70011024900299999360</v>
      </c>
      <c r="L361" s="36" t="str">
        <f>C361&amp;D361&amp;E361&amp;F361&amp;G361</f>
        <v>70011024900299999360</v>
      </c>
    </row>
    <row r="362" spans="1:12" ht="26.25">
      <c r="A362" s="75" t="s">
        <v>449</v>
      </c>
      <c r="B362" s="89" t="s">
        <v>639</v>
      </c>
      <c r="C362" s="87" t="s">
        <v>641</v>
      </c>
      <c r="D362" s="115" t="s">
        <v>430</v>
      </c>
      <c r="E362" s="185" t="s">
        <v>451</v>
      </c>
      <c r="F362" s="186"/>
      <c r="G362" s="88" t="s">
        <v>714</v>
      </c>
      <c r="H362" s="79">
        <v>220000</v>
      </c>
      <c r="I362" s="80">
        <v>22869.3</v>
      </c>
      <c r="J362" s="61">
        <v>197130.7</v>
      </c>
      <c r="K362" s="50" t="str">
        <f t="shared" si="6"/>
        <v>70011024900300000000</v>
      </c>
      <c r="L362" s="44" t="s">
        <v>450</v>
      </c>
    </row>
    <row r="363" spans="1:12" ht="26.25">
      <c r="A363" s="75" t="s">
        <v>437</v>
      </c>
      <c r="B363" s="89" t="s">
        <v>639</v>
      </c>
      <c r="C363" s="87" t="s">
        <v>641</v>
      </c>
      <c r="D363" s="115" t="s">
        <v>430</v>
      </c>
      <c r="E363" s="185" t="s">
        <v>453</v>
      </c>
      <c r="F363" s="186"/>
      <c r="G363" s="88" t="s">
        <v>714</v>
      </c>
      <c r="H363" s="79">
        <v>220000</v>
      </c>
      <c r="I363" s="80">
        <v>22869.3</v>
      </c>
      <c r="J363" s="61">
        <v>197130.7</v>
      </c>
      <c r="K363" s="50" t="str">
        <f t="shared" si="6"/>
        <v>70011024900399999000</v>
      </c>
      <c r="L363" s="44" t="s">
        <v>452</v>
      </c>
    </row>
    <row r="364" spans="1:12" ht="26.25">
      <c r="A364" s="75" t="s">
        <v>731</v>
      </c>
      <c r="B364" s="89" t="s">
        <v>639</v>
      </c>
      <c r="C364" s="87" t="s">
        <v>641</v>
      </c>
      <c r="D364" s="115" t="s">
        <v>430</v>
      </c>
      <c r="E364" s="185" t="s">
        <v>453</v>
      </c>
      <c r="F364" s="186"/>
      <c r="G364" s="88" t="s">
        <v>639</v>
      </c>
      <c r="H364" s="79">
        <v>220000</v>
      </c>
      <c r="I364" s="80">
        <v>22869.3</v>
      </c>
      <c r="J364" s="61">
        <v>197130.7</v>
      </c>
      <c r="K364" s="50" t="str">
        <f t="shared" si="6"/>
        <v>70011024900399999200</v>
      </c>
      <c r="L364" s="44" t="s">
        <v>454</v>
      </c>
    </row>
    <row r="365" spans="1:12" ht="26.25">
      <c r="A365" s="75" t="s">
        <v>0</v>
      </c>
      <c r="B365" s="89" t="s">
        <v>639</v>
      </c>
      <c r="C365" s="87" t="s">
        <v>641</v>
      </c>
      <c r="D365" s="115" t="s">
        <v>430</v>
      </c>
      <c r="E365" s="185" t="s">
        <v>453</v>
      </c>
      <c r="F365" s="186"/>
      <c r="G365" s="88" t="s">
        <v>2</v>
      </c>
      <c r="H365" s="79">
        <v>220000</v>
      </c>
      <c r="I365" s="80">
        <v>22869.3</v>
      </c>
      <c r="J365" s="61">
        <v>197130.7</v>
      </c>
      <c r="K365" s="50" t="str">
        <f t="shared" si="6"/>
        <v>70011024900399999240</v>
      </c>
      <c r="L365" s="44" t="s">
        <v>455</v>
      </c>
    </row>
    <row r="366" spans="1:12" s="37" customFormat="1" ht="13.5">
      <c r="A366" s="76" t="s">
        <v>3</v>
      </c>
      <c r="B366" s="90" t="s">
        <v>639</v>
      </c>
      <c r="C366" s="91" t="s">
        <v>641</v>
      </c>
      <c r="D366" s="116" t="s">
        <v>430</v>
      </c>
      <c r="E366" s="183" t="s">
        <v>453</v>
      </c>
      <c r="F366" s="184"/>
      <c r="G366" s="117" t="s">
        <v>4</v>
      </c>
      <c r="H366" s="81">
        <v>220000</v>
      </c>
      <c r="I366" s="82">
        <v>22869.3</v>
      </c>
      <c r="J366" s="62">
        <f>IF(IF(H366="",0,H366)=0,0,(IF(H366&gt;0,IF(I366&gt;H366,0,H366-I366),IF(I366&gt;H366,H366-I366,0))))</f>
        <v>197130.7</v>
      </c>
      <c r="K366" s="50" t="str">
        <f t="shared" si="6"/>
        <v>70011024900399999244</v>
      </c>
      <c r="L366" s="36" t="str">
        <f>C366&amp;D366&amp;E366&amp;F366&amp;G366</f>
        <v>70011024900399999244</v>
      </c>
    </row>
    <row r="367" spans="1:12" ht="13.5">
      <c r="A367" s="75">
        <v>792</v>
      </c>
      <c r="B367" s="89" t="s">
        <v>639</v>
      </c>
      <c r="C367" s="87" t="s">
        <v>683</v>
      </c>
      <c r="D367" s="115" t="s">
        <v>715</v>
      </c>
      <c r="E367" s="185" t="s">
        <v>713</v>
      </c>
      <c r="F367" s="186"/>
      <c r="G367" s="88" t="s">
        <v>714</v>
      </c>
      <c r="H367" s="79">
        <v>18200</v>
      </c>
      <c r="I367" s="80">
        <v>0</v>
      </c>
      <c r="J367" s="61">
        <v>18200</v>
      </c>
      <c r="K367" s="50" t="str">
        <f t="shared" si="6"/>
        <v>79200000000000000000</v>
      </c>
      <c r="L367" s="44" t="s">
        <v>689</v>
      </c>
    </row>
    <row r="368" spans="1:12" ht="13.5">
      <c r="A368" s="75" t="s">
        <v>716</v>
      </c>
      <c r="B368" s="89" t="s">
        <v>639</v>
      </c>
      <c r="C368" s="87" t="s">
        <v>683</v>
      </c>
      <c r="D368" s="115" t="s">
        <v>718</v>
      </c>
      <c r="E368" s="185" t="s">
        <v>713</v>
      </c>
      <c r="F368" s="186"/>
      <c r="G368" s="88" t="s">
        <v>714</v>
      </c>
      <c r="H368" s="79">
        <v>18200</v>
      </c>
      <c r="I368" s="80">
        <v>0</v>
      </c>
      <c r="J368" s="61">
        <v>18200</v>
      </c>
      <c r="K368" s="50" t="str">
        <f t="shared" si="6"/>
        <v>79201000000000000000</v>
      </c>
      <c r="L368" s="44" t="s">
        <v>456</v>
      </c>
    </row>
    <row r="369" spans="1:12" ht="13.5">
      <c r="A369" s="75" t="s">
        <v>30</v>
      </c>
      <c r="B369" s="89" t="s">
        <v>639</v>
      </c>
      <c r="C369" s="87" t="s">
        <v>683</v>
      </c>
      <c r="D369" s="115" t="s">
        <v>32</v>
      </c>
      <c r="E369" s="185" t="s">
        <v>713</v>
      </c>
      <c r="F369" s="186"/>
      <c r="G369" s="88" t="s">
        <v>714</v>
      </c>
      <c r="H369" s="79">
        <v>18200</v>
      </c>
      <c r="I369" s="80">
        <v>0</v>
      </c>
      <c r="J369" s="61">
        <v>18200</v>
      </c>
      <c r="K369" s="50" t="str">
        <f t="shared" si="6"/>
        <v>79201130000000000000</v>
      </c>
      <c r="L369" s="44" t="s">
        <v>457</v>
      </c>
    </row>
    <row r="370" spans="1:12" ht="26.25">
      <c r="A370" s="75" t="s">
        <v>458</v>
      </c>
      <c r="B370" s="89" t="s">
        <v>639</v>
      </c>
      <c r="C370" s="87" t="s">
        <v>683</v>
      </c>
      <c r="D370" s="115" t="s">
        <v>32</v>
      </c>
      <c r="E370" s="185" t="s">
        <v>460</v>
      </c>
      <c r="F370" s="186"/>
      <c r="G370" s="88" t="s">
        <v>714</v>
      </c>
      <c r="H370" s="79">
        <v>18200</v>
      </c>
      <c r="I370" s="80">
        <v>0</v>
      </c>
      <c r="J370" s="61">
        <v>18200</v>
      </c>
      <c r="K370" s="50" t="str">
        <f t="shared" si="6"/>
        <v>79201135000000000000</v>
      </c>
      <c r="L370" s="44" t="s">
        <v>459</v>
      </c>
    </row>
    <row r="371" spans="1:12" ht="26.25">
      <c r="A371" s="75" t="s">
        <v>461</v>
      </c>
      <c r="B371" s="89" t="s">
        <v>639</v>
      </c>
      <c r="C371" s="87" t="s">
        <v>683</v>
      </c>
      <c r="D371" s="115" t="s">
        <v>32</v>
      </c>
      <c r="E371" s="185" t="s">
        <v>463</v>
      </c>
      <c r="F371" s="186"/>
      <c r="G371" s="88" t="s">
        <v>714</v>
      </c>
      <c r="H371" s="79">
        <v>18200</v>
      </c>
      <c r="I371" s="80">
        <v>0</v>
      </c>
      <c r="J371" s="61">
        <v>18200</v>
      </c>
      <c r="K371" s="50" t="str">
        <f t="shared" si="6"/>
        <v>79201135020000000000</v>
      </c>
      <c r="L371" s="44" t="s">
        <v>462</v>
      </c>
    </row>
    <row r="372" spans="1:12" ht="13.5">
      <c r="A372" s="75" t="s">
        <v>464</v>
      </c>
      <c r="B372" s="89" t="s">
        <v>639</v>
      </c>
      <c r="C372" s="87" t="s">
        <v>683</v>
      </c>
      <c r="D372" s="115" t="s">
        <v>32</v>
      </c>
      <c r="E372" s="185" t="s">
        <v>466</v>
      </c>
      <c r="F372" s="186"/>
      <c r="G372" s="88" t="s">
        <v>714</v>
      </c>
      <c r="H372" s="79">
        <v>18200</v>
      </c>
      <c r="I372" s="80">
        <v>0</v>
      </c>
      <c r="J372" s="61">
        <v>18200</v>
      </c>
      <c r="K372" s="50" t="str">
        <f t="shared" si="6"/>
        <v>79201135020300000000</v>
      </c>
      <c r="L372" s="44" t="s">
        <v>465</v>
      </c>
    </row>
    <row r="373" spans="1:12" ht="39">
      <c r="A373" s="75" t="s">
        <v>467</v>
      </c>
      <c r="B373" s="89" t="s">
        <v>639</v>
      </c>
      <c r="C373" s="87" t="s">
        <v>683</v>
      </c>
      <c r="D373" s="115" t="s">
        <v>32</v>
      </c>
      <c r="E373" s="185" t="s">
        <v>469</v>
      </c>
      <c r="F373" s="186"/>
      <c r="G373" s="88" t="s">
        <v>714</v>
      </c>
      <c r="H373" s="79">
        <v>18200</v>
      </c>
      <c r="I373" s="80">
        <v>0</v>
      </c>
      <c r="J373" s="61">
        <v>18200</v>
      </c>
      <c r="K373" s="50" t="str">
        <f t="shared" si="6"/>
        <v>79201135020399999000</v>
      </c>
      <c r="L373" s="44" t="s">
        <v>468</v>
      </c>
    </row>
    <row r="374" spans="1:12" ht="26.25">
      <c r="A374" s="75" t="s">
        <v>731</v>
      </c>
      <c r="B374" s="89" t="s">
        <v>639</v>
      </c>
      <c r="C374" s="87" t="s">
        <v>683</v>
      </c>
      <c r="D374" s="115" t="s">
        <v>32</v>
      </c>
      <c r="E374" s="185" t="s">
        <v>469</v>
      </c>
      <c r="F374" s="186"/>
      <c r="G374" s="88" t="s">
        <v>639</v>
      </c>
      <c r="H374" s="79">
        <v>18200</v>
      </c>
      <c r="I374" s="80">
        <v>0</v>
      </c>
      <c r="J374" s="61">
        <v>18200</v>
      </c>
      <c r="K374" s="50" t="str">
        <f t="shared" si="6"/>
        <v>79201135020399999200</v>
      </c>
      <c r="L374" s="44" t="s">
        <v>470</v>
      </c>
    </row>
    <row r="375" spans="1:12" ht="26.25">
      <c r="A375" s="75" t="s">
        <v>0</v>
      </c>
      <c r="B375" s="89" t="s">
        <v>639</v>
      </c>
      <c r="C375" s="87" t="s">
        <v>683</v>
      </c>
      <c r="D375" s="115" t="s">
        <v>32</v>
      </c>
      <c r="E375" s="185" t="s">
        <v>469</v>
      </c>
      <c r="F375" s="186"/>
      <c r="G375" s="88" t="s">
        <v>2</v>
      </c>
      <c r="H375" s="79">
        <v>18200</v>
      </c>
      <c r="I375" s="80">
        <v>0</v>
      </c>
      <c r="J375" s="61">
        <v>18200</v>
      </c>
      <c r="K375" s="50" t="str">
        <f t="shared" si="6"/>
        <v>79201135020399999240</v>
      </c>
      <c r="L375" s="44" t="s">
        <v>471</v>
      </c>
    </row>
    <row r="376" spans="1:12" s="37" customFormat="1" ht="14.25" customHeight="1" thickBot="1">
      <c r="A376" s="76" t="s">
        <v>3</v>
      </c>
      <c r="B376" s="90" t="s">
        <v>639</v>
      </c>
      <c r="C376" s="91" t="s">
        <v>683</v>
      </c>
      <c r="D376" s="116" t="s">
        <v>32</v>
      </c>
      <c r="E376" s="183" t="s">
        <v>469</v>
      </c>
      <c r="F376" s="184"/>
      <c r="G376" s="117" t="s">
        <v>4</v>
      </c>
      <c r="H376" s="81">
        <v>18200</v>
      </c>
      <c r="I376" s="82">
        <v>0</v>
      </c>
      <c r="J376" s="62">
        <f>IF(IF(H376="",0,H376)=0,0,(IF(H376&gt;0,IF(I376&gt;H376,0,H376-I376),IF(I376&gt;H376,H376-I376,0))))</f>
        <v>18200</v>
      </c>
      <c r="K376" s="50" t="str">
        <f t="shared" si="6"/>
        <v>79201135020399999244</v>
      </c>
      <c r="L376" s="36" t="str">
        <f>C376&amp;D376&amp;E376&amp;F376&amp;G376</f>
        <v>79201135020399999244</v>
      </c>
    </row>
    <row r="377" spans="1:11" ht="5.25" customHeight="1" hidden="1" thickBot="1">
      <c r="A377" s="112"/>
      <c r="B377" s="118"/>
      <c r="C377" s="119"/>
      <c r="D377" s="119"/>
      <c r="E377" s="119"/>
      <c r="F377" s="119"/>
      <c r="G377" s="119"/>
      <c r="H377" s="124"/>
      <c r="I377" s="125"/>
      <c r="J377" s="31"/>
      <c r="K377" s="48"/>
    </row>
    <row r="378" spans="1:11" ht="14.25" hidden="1" thickBot="1">
      <c r="A378" s="113"/>
      <c r="B378" s="113"/>
      <c r="C378" s="120"/>
      <c r="D378" s="120"/>
      <c r="E378" s="120"/>
      <c r="F378" s="120"/>
      <c r="G378" s="120"/>
      <c r="H378" s="126"/>
      <c r="I378" s="126"/>
      <c r="J378" s="29"/>
      <c r="K378" s="29"/>
    </row>
    <row r="379" spans="1:10" ht="18.75" customHeight="1" thickBot="1">
      <c r="A379" s="114" t="s">
        <v>650</v>
      </c>
      <c r="B379" s="121">
        <v>450</v>
      </c>
      <c r="C379" s="170" t="s">
        <v>649</v>
      </c>
      <c r="D379" s="171"/>
      <c r="E379" s="171"/>
      <c r="F379" s="171"/>
      <c r="G379" s="172"/>
      <c r="H379" s="127">
        <f>0-H387</f>
        <v>-3600085.81</v>
      </c>
      <c r="I379" s="127">
        <f>I23-I94</f>
        <v>699932.67</v>
      </c>
      <c r="J379" s="64" t="s">
        <v>649</v>
      </c>
    </row>
    <row r="380" spans="1:10" ht="12.75">
      <c r="A380" s="20"/>
      <c r="B380" s="23"/>
      <c r="C380" s="16"/>
      <c r="D380" s="16"/>
      <c r="E380" s="16"/>
      <c r="F380" s="16"/>
      <c r="G380" s="16"/>
      <c r="H380" s="16"/>
      <c r="I380" s="16"/>
      <c r="J380" s="16"/>
    </row>
    <row r="381" spans="1:11" ht="13.5">
      <c r="A381" s="179" t="s">
        <v>659</v>
      </c>
      <c r="B381" s="179"/>
      <c r="C381" s="179"/>
      <c r="D381" s="179"/>
      <c r="E381" s="179"/>
      <c r="F381" s="179"/>
      <c r="G381" s="179"/>
      <c r="H381" s="179"/>
      <c r="I381" s="179"/>
      <c r="J381" s="179"/>
      <c r="K381" s="45"/>
    </row>
    <row r="382" spans="1:11" ht="12.75" hidden="1">
      <c r="A382" s="6"/>
      <c r="B382" s="19"/>
      <c r="C382" s="7"/>
      <c r="D382" s="7"/>
      <c r="E382" s="7"/>
      <c r="F382" s="7"/>
      <c r="G382" s="7"/>
      <c r="H382" s="8"/>
      <c r="I382" s="8"/>
      <c r="J382" s="28" t="s">
        <v>656</v>
      </c>
      <c r="K382" s="28"/>
    </row>
    <row r="383" spans="1:11" ht="16.5" customHeight="1">
      <c r="A383" s="146" t="s">
        <v>666</v>
      </c>
      <c r="B383" s="146" t="s">
        <v>667</v>
      </c>
      <c r="C383" s="149" t="s">
        <v>672</v>
      </c>
      <c r="D383" s="150"/>
      <c r="E383" s="150"/>
      <c r="F383" s="150"/>
      <c r="G383" s="151"/>
      <c r="H383" s="146" t="s">
        <v>669</v>
      </c>
      <c r="I383" s="146" t="s">
        <v>652</v>
      </c>
      <c r="J383" s="176" t="s">
        <v>670</v>
      </c>
      <c r="K383" s="46"/>
    </row>
    <row r="384" spans="1:11" ht="16.5" customHeight="1">
      <c r="A384" s="147"/>
      <c r="B384" s="147"/>
      <c r="C384" s="152"/>
      <c r="D384" s="153"/>
      <c r="E384" s="153"/>
      <c r="F384" s="153"/>
      <c r="G384" s="154"/>
      <c r="H384" s="147"/>
      <c r="I384" s="147"/>
      <c r="J384" s="177"/>
      <c r="K384" s="46"/>
    </row>
    <row r="385" spans="1:11" ht="16.5" customHeight="1">
      <c r="A385" s="148"/>
      <c r="B385" s="148"/>
      <c r="C385" s="155"/>
      <c r="D385" s="156"/>
      <c r="E385" s="156"/>
      <c r="F385" s="156"/>
      <c r="G385" s="157"/>
      <c r="H385" s="148"/>
      <c r="I385" s="148"/>
      <c r="J385" s="178"/>
      <c r="K385" s="46"/>
    </row>
    <row r="386" spans="1:11" ht="13.5" thickBot="1">
      <c r="A386" s="35">
        <v>1</v>
      </c>
      <c r="B386" s="10">
        <v>2</v>
      </c>
      <c r="C386" s="158">
        <v>3</v>
      </c>
      <c r="D386" s="159"/>
      <c r="E386" s="159"/>
      <c r="F386" s="159"/>
      <c r="G386" s="160"/>
      <c r="H386" s="11" t="s">
        <v>635</v>
      </c>
      <c r="I386" s="11" t="s">
        <v>654</v>
      </c>
      <c r="J386" s="11" t="s">
        <v>655</v>
      </c>
      <c r="K386" s="47"/>
    </row>
    <row r="387" spans="1:10" ht="12.75" customHeight="1">
      <c r="A387" s="94" t="s">
        <v>660</v>
      </c>
      <c r="B387" s="85" t="s">
        <v>640</v>
      </c>
      <c r="C387" s="161" t="s">
        <v>649</v>
      </c>
      <c r="D387" s="162"/>
      <c r="E387" s="162"/>
      <c r="F387" s="162"/>
      <c r="G387" s="163"/>
      <c r="H387" s="79">
        <f>H389+H394+H399</f>
        <v>3600085.81</v>
      </c>
      <c r="I387" s="79">
        <f>I389+I394+I399</f>
        <v>-699932.73</v>
      </c>
      <c r="J387" s="60">
        <f>J389+J394+J399</f>
        <v>4300018.54</v>
      </c>
    </row>
    <row r="388" spans="1:10" ht="12.75" customHeight="1">
      <c r="A388" s="95" t="s">
        <v>643</v>
      </c>
      <c r="B388" s="98"/>
      <c r="C388" s="164"/>
      <c r="D388" s="165"/>
      <c r="E388" s="165"/>
      <c r="F388" s="165"/>
      <c r="G388" s="166"/>
      <c r="H388" s="103"/>
      <c r="I388" s="104"/>
      <c r="J388" s="65"/>
    </row>
    <row r="389" spans="1:10" ht="12.75" customHeight="1">
      <c r="A389" s="94" t="s">
        <v>661</v>
      </c>
      <c r="B389" s="89" t="s">
        <v>644</v>
      </c>
      <c r="C389" s="167" t="s">
        <v>649</v>
      </c>
      <c r="D389" s="168"/>
      <c r="E389" s="168"/>
      <c r="F389" s="168"/>
      <c r="G389" s="169"/>
      <c r="H389" s="79">
        <v>0</v>
      </c>
      <c r="I389" s="79">
        <v>0</v>
      </c>
      <c r="J389" s="61">
        <v>0</v>
      </c>
    </row>
    <row r="390" spans="1:10" ht="12.75" customHeight="1">
      <c r="A390" s="95" t="s">
        <v>642</v>
      </c>
      <c r="B390" s="86"/>
      <c r="C390" s="138"/>
      <c r="D390" s="139"/>
      <c r="E390" s="139"/>
      <c r="F390" s="139"/>
      <c r="G390" s="140"/>
      <c r="H390" s="105"/>
      <c r="I390" s="106"/>
      <c r="J390" s="66"/>
    </row>
    <row r="391" spans="1:12" ht="13.5" hidden="1">
      <c r="A391" s="75"/>
      <c r="B391" s="89" t="s">
        <v>644</v>
      </c>
      <c r="C391" s="100"/>
      <c r="D391" s="143"/>
      <c r="E391" s="139"/>
      <c r="F391" s="139"/>
      <c r="G391" s="140"/>
      <c r="H391" s="79"/>
      <c r="I391" s="80"/>
      <c r="J391" s="61"/>
      <c r="K391" s="56">
        <f>C391&amp;D391&amp;G391</f>
      </c>
      <c r="L391" s="57"/>
    </row>
    <row r="392" spans="1:12" s="37" customFormat="1" ht="13.5">
      <c r="A392" s="96"/>
      <c r="B392" s="90" t="s">
        <v>644</v>
      </c>
      <c r="C392" s="91"/>
      <c r="D392" s="141"/>
      <c r="E392" s="141"/>
      <c r="F392" s="141"/>
      <c r="G392" s="142"/>
      <c r="H392" s="81"/>
      <c r="I392" s="82"/>
      <c r="J392" s="62">
        <f>IF(IF(H392="",0,H392)=0,0,(IF(H392&gt;0,IF(I392&gt;H392,0,H392-I392),IF(I392&gt;H392,H392-I392,0))))</f>
        <v>0</v>
      </c>
      <c r="K392" s="58">
        <f>C392&amp;D392&amp;G392</f>
      </c>
      <c r="L392" s="59">
        <f>C392&amp;D392&amp;G392</f>
      </c>
    </row>
    <row r="393" spans="1:11" ht="12.75" customHeight="1" hidden="1">
      <c r="A393" s="94"/>
      <c r="B393" s="101"/>
      <c r="C393" s="99"/>
      <c r="D393" s="99"/>
      <c r="E393" s="99"/>
      <c r="F393" s="99"/>
      <c r="G393" s="99"/>
      <c r="H393" s="107"/>
      <c r="I393" s="108"/>
      <c r="J393" s="67"/>
      <c r="K393" s="49"/>
    </row>
    <row r="394" spans="1:10" ht="12.75" customHeight="1">
      <c r="A394" s="94" t="s">
        <v>662</v>
      </c>
      <c r="B394" s="86" t="s">
        <v>645</v>
      </c>
      <c r="C394" s="138" t="s">
        <v>649</v>
      </c>
      <c r="D394" s="139"/>
      <c r="E394" s="139"/>
      <c r="F394" s="139"/>
      <c r="G394" s="140"/>
      <c r="H394" s="79">
        <v>0</v>
      </c>
      <c r="I394" s="79">
        <v>0</v>
      </c>
      <c r="J394" s="63">
        <v>0</v>
      </c>
    </row>
    <row r="395" spans="1:10" ht="12.75" customHeight="1">
      <c r="A395" s="95" t="s">
        <v>642</v>
      </c>
      <c r="B395" s="86"/>
      <c r="C395" s="138"/>
      <c r="D395" s="139"/>
      <c r="E395" s="139"/>
      <c r="F395" s="139"/>
      <c r="G395" s="140"/>
      <c r="H395" s="105"/>
      <c r="I395" s="106"/>
      <c r="J395" s="66"/>
    </row>
    <row r="396" spans="1:12" ht="12.75" customHeight="1" hidden="1">
      <c r="A396" s="75"/>
      <c r="B396" s="89" t="s">
        <v>645</v>
      </c>
      <c r="C396" s="100"/>
      <c r="D396" s="143"/>
      <c r="E396" s="139"/>
      <c r="F396" s="139"/>
      <c r="G396" s="140"/>
      <c r="H396" s="79"/>
      <c r="I396" s="80"/>
      <c r="J396" s="61"/>
      <c r="K396" s="56">
        <f>C396&amp;D396&amp;G396</f>
      </c>
      <c r="L396" s="57"/>
    </row>
    <row r="397" spans="1:12" s="37" customFormat="1" ht="13.5">
      <c r="A397" s="96"/>
      <c r="B397" s="90" t="s">
        <v>645</v>
      </c>
      <c r="C397" s="91"/>
      <c r="D397" s="141"/>
      <c r="E397" s="141"/>
      <c r="F397" s="141"/>
      <c r="G397" s="142"/>
      <c r="H397" s="81"/>
      <c r="I397" s="82"/>
      <c r="J397" s="62">
        <f>IF(IF(H397="",0,H397)=0,0,(IF(H397&gt;0,IF(I397&gt;H397,0,H397-I397),IF(I397&gt;H397,H397-I397,0))))</f>
        <v>0</v>
      </c>
      <c r="K397" s="58">
        <f>C397&amp;D397&amp;G397</f>
      </c>
      <c r="L397" s="59">
        <f>C397&amp;D397&amp;G397</f>
      </c>
    </row>
    <row r="398" spans="1:11" ht="12.75" customHeight="1" hidden="1">
      <c r="A398" s="94"/>
      <c r="B398" s="89"/>
      <c r="C398" s="99"/>
      <c r="D398" s="99"/>
      <c r="E398" s="99"/>
      <c r="F398" s="99"/>
      <c r="G398" s="99"/>
      <c r="H398" s="107"/>
      <c r="I398" s="108"/>
      <c r="J398" s="67"/>
      <c r="K398" s="49"/>
    </row>
    <row r="399" spans="1:10" ht="12.75" customHeight="1">
      <c r="A399" s="94" t="s">
        <v>648</v>
      </c>
      <c r="B399" s="86" t="s">
        <v>641</v>
      </c>
      <c r="C399" s="138" t="s">
        <v>674</v>
      </c>
      <c r="D399" s="139"/>
      <c r="E399" s="139"/>
      <c r="F399" s="139"/>
      <c r="G399" s="140"/>
      <c r="H399" s="79">
        <v>3600085.81</v>
      </c>
      <c r="I399" s="79">
        <v>-699932.73</v>
      </c>
      <c r="J399" s="68">
        <f>IF(IF(H399="",0,H399)=0,0,(IF(H399&gt;0,IF(I399&gt;H399,0,H399-I399),IF(I399&gt;H399,H399-I399,0))))</f>
        <v>4300018.54</v>
      </c>
    </row>
    <row r="400" spans="1:10" ht="13.5">
      <c r="A400" s="94" t="s">
        <v>675</v>
      </c>
      <c r="B400" s="86" t="s">
        <v>641</v>
      </c>
      <c r="C400" s="138" t="s">
        <v>676</v>
      </c>
      <c r="D400" s="139"/>
      <c r="E400" s="139"/>
      <c r="F400" s="139"/>
      <c r="G400" s="140"/>
      <c r="H400" s="79">
        <v>3600085.81</v>
      </c>
      <c r="I400" s="79">
        <v>-699932.73</v>
      </c>
      <c r="J400" s="68">
        <f>IF(IF(H400="",0,H400)=0,0,(IF(H400&gt;0,IF(I400&gt;H400,0,H400-I400),IF(I400&gt;H400,H400-I400,0))))</f>
        <v>4300018.54</v>
      </c>
    </row>
    <row r="401" spans="1:10" ht="29.25" customHeight="1">
      <c r="A401" s="94" t="s">
        <v>678</v>
      </c>
      <c r="B401" s="86" t="s">
        <v>641</v>
      </c>
      <c r="C401" s="138" t="s">
        <v>677</v>
      </c>
      <c r="D401" s="139"/>
      <c r="E401" s="139"/>
      <c r="F401" s="139"/>
      <c r="G401" s="140"/>
      <c r="H401" s="79">
        <v>0</v>
      </c>
      <c r="I401" s="79">
        <v>0</v>
      </c>
      <c r="J401" s="68">
        <f>IF(IF(H401="",0,H401)=0,0,(IF(H401&gt;0,IF(I401&gt;H401,0,H401-I401),IF(I401&gt;H401,H401-I401,0))))</f>
        <v>0</v>
      </c>
    </row>
    <row r="402" spans="1:12" ht="13.5">
      <c r="A402" s="94">
        <v>792</v>
      </c>
      <c r="B402" s="86" t="s">
        <v>646</v>
      </c>
      <c r="C402" s="100" t="s">
        <v>683</v>
      </c>
      <c r="D402" s="143" t="s">
        <v>688</v>
      </c>
      <c r="E402" s="139"/>
      <c r="F402" s="139"/>
      <c r="G402" s="140"/>
      <c r="H402" s="79">
        <v>-31316775</v>
      </c>
      <c r="I402" s="79">
        <v>-14512886.89</v>
      </c>
      <c r="J402" s="69" t="s">
        <v>679</v>
      </c>
      <c r="K402" s="44" t="str">
        <f aca="true" t="shared" si="7" ref="K402:K411">C402&amp;D402&amp;G402</f>
        <v>79200000000000000000</v>
      </c>
      <c r="L402" s="44" t="s">
        <v>689</v>
      </c>
    </row>
    <row r="403" spans="1:12" ht="13.5">
      <c r="A403" s="94" t="s">
        <v>702</v>
      </c>
      <c r="B403" s="86" t="s">
        <v>646</v>
      </c>
      <c r="C403" s="100" t="s">
        <v>683</v>
      </c>
      <c r="D403" s="143" t="s">
        <v>701</v>
      </c>
      <c r="E403" s="139"/>
      <c r="F403" s="139"/>
      <c r="G403" s="140"/>
      <c r="H403" s="79">
        <v>-31316775</v>
      </c>
      <c r="I403" s="79">
        <v>-14512886.89</v>
      </c>
      <c r="J403" s="69" t="s">
        <v>679</v>
      </c>
      <c r="K403" s="44" t="str">
        <f t="shared" si="7"/>
        <v>79201050000000000500</v>
      </c>
      <c r="L403" s="44" t="s">
        <v>703</v>
      </c>
    </row>
    <row r="404" spans="1:12" ht="13.5">
      <c r="A404" s="94" t="s">
        <v>705</v>
      </c>
      <c r="B404" s="86" t="s">
        <v>646</v>
      </c>
      <c r="C404" s="100" t="s">
        <v>683</v>
      </c>
      <c r="D404" s="143" t="s">
        <v>704</v>
      </c>
      <c r="E404" s="139"/>
      <c r="F404" s="139"/>
      <c r="G404" s="140"/>
      <c r="H404" s="79">
        <v>-31316775</v>
      </c>
      <c r="I404" s="79">
        <v>-14512886.89</v>
      </c>
      <c r="J404" s="69" t="s">
        <v>679</v>
      </c>
      <c r="K404" s="44" t="str">
        <f t="shared" si="7"/>
        <v>79201050200000000500</v>
      </c>
      <c r="L404" s="44" t="s">
        <v>706</v>
      </c>
    </row>
    <row r="405" spans="1:12" ht="13.5">
      <c r="A405" s="94" t="s">
        <v>708</v>
      </c>
      <c r="B405" s="86" t="s">
        <v>646</v>
      </c>
      <c r="C405" s="100" t="s">
        <v>683</v>
      </c>
      <c r="D405" s="143" t="s">
        <v>707</v>
      </c>
      <c r="E405" s="139"/>
      <c r="F405" s="139"/>
      <c r="G405" s="140"/>
      <c r="H405" s="79">
        <v>-31316775</v>
      </c>
      <c r="I405" s="79">
        <v>-14512886.89</v>
      </c>
      <c r="J405" s="69" t="s">
        <v>679</v>
      </c>
      <c r="K405" s="44" t="str">
        <f t="shared" si="7"/>
        <v>79201050201000000510</v>
      </c>
      <c r="L405" s="44" t="s">
        <v>709</v>
      </c>
    </row>
    <row r="406" spans="1:12" ht="13.5">
      <c r="A406" s="94" t="s">
        <v>711</v>
      </c>
      <c r="B406" s="86" t="s">
        <v>646</v>
      </c>
      <c r="C406" s="102" t="s">
        <v>683</v>
      </c>
      <c r="D406" s="144" t="s">
        <v>710</v>
      </c>
      <c r="E406" s="144"/>
      <c r="F406" s="144"/>
      <c r="G406" s="145"/>
      <c r="H406" s="109">
        <v>-31316775</v>
      </c>
      <c r="I406" s="109">
        <v>-14512886.89</v>
      </c>
      <c r="J406" s="70" t="s">
        <v>649</v>
      </c>
      <c r="K406" s="44" t="str">
        <f t="shared" si="7"/>
        <v>79201050201130000510</v>
      </c>
      <c r="L406" s="3" t="str">
        <f>C406&amp;D406&amp;G406</f>
        <v>79201050201130000510</v>
      </c>
    </row>
    <row r="407" spans="1:12" ht="13.5">
      <c r="A407" s="94">
        <v>792</v>
      </c>
      <c r="B407" s="86" t="s">
        <v>647</v>
      </c>
      <c r="C407" s="100" t="s">
        <v>683</v>
      </c>
      <c r="D407" s="143" t="s">
        <v>688</v>
      </c>
      <c r="E407" s="139"/>
      <c r="F407" s="139"/>
      <c r="G407" s="140"/>
      <c r="H407" s="79">
        <v>34916860.81</v>
      </c>
      <c r="I407" s="79">
        <v>13812954.16</v>
      </c>
      <c r="J407" s="69" t="s">
        <v>679</v>
      </c>
      <c r="K407" s="44" t="str">
        <f t="shared" si="7"/>
        <v>79200000000000000000</v>
      </c>
      <c r="L407" s="44" t="s">
        <v>689</v>
      </c>
    </row>
    <row r="408" spans="1:12" ht="13.5">
      <c r="A408" s="94" t="s">
        <v>690</v>
      </c>
      <c r="B408" s="86" t="s">
        <v>647</v>
      </c>
      <c r="C408" s="100" t="s">
        <v>683</v>
      </c>
      <c r="D408" s="143" t="s">
        <v>691</v>
      </c>
      <c r="E408" s="139"/>
      <c r="F408" s="139"/>
      <c r="G408" s="140"/>
      <c r="H408" s="79">
        <v>34916860.81</v>
      </c>
      <c r="I408" s="79">
        <v>13812954.16</v>
      </c>
      <c r="J408" s="69" t="s">
        <v>679</v>
      </c>
      <c r="K408" s="44" t="str">
        <f t="shared" si="7"/>
        <v>79201050000000000600</v>
      </c>
      <c r="L408" s="44" t="s">
        <v>692</v>
      </c>
    </row>
    <row r="409" spans="1:12" ht="13.5">
      <c r="A409" s="94" t="s">
        <v>693</v>
      </c>
      <c r="B409" s="86" t="s">
        <v>647</v>
      </c>
      <c r="C409" s="100" t="s">
        <v>683</v>
      </c>
      <c r="D409" s="143" t="s">
        <v>694</v>
      </c>
      <c r="E409" s="139"/>
      <c r="F409" s="139"/>
      <c r="G409" s="140"/>
      <c r="H409" s="79">
        <v>34916860.81</v>
      </c>
      <c r="I409" s="79">
        <v>13812954.16</v>
      </c>
      <c r="J409" s="69" t="s">
        <v>679</v>
      </c>
      <c r="K409" s="44" t="str">
        <f t="shared" si="7"/>
        <v>79201050200000000600</v>
      </c>
      <c r="L409" s="44" t="s">
        <v>695</v>
      </c>
    </row>
    <row r="410" spans="1:12" ht="13.5">
      <c r="A410" s="94" t="s">
        <v>696</v>
      </c>
      <c r="B410" s="86" t="s">
        <v>647</v>
      </c>
      <c r="C410" s="100" t="s">
        <v>683</v>
      </c>
      <c r="D410" s="143" t="s">
        <v>697</v>
      </c>
      <c r="E410" s="139"/>
      <c r="F410" s="139"/>
      <c r="G410" s="140"/>
      <c r="H410" s="79">
        <v>34916860.81</v>
      </c>
      <c r="I410" s="79">
        <v>13812954.16</v>
      </c>
      <c r="J410" s="69" t="s">
        <v>679</v>
      </c>
      <c r="K410" s="44" t="str">
        <f t="shared" si="7"/>
        <v>79201050201000000610</v>
      </c>
      <c r="L410" s="44" t="s">
        <v>698</v>
      </c>
    </row>
    <row r="411" spans="1:12" ht="13.5">
      <c r="A411" s="97" t="s">
        <v>699</v>
      </c>
      <c r="B411" s="86" t="s">
        <v>647</v>
      </c>
      <c r="C411" s="102" t="s">
        <v>683</v>
      </c>
      <c r="D411" s="144" t="s">
        <v>700</v>
      </c>
      <c r="E411" s="144"/>
      <c r="F411" s="144"/>
      <c r="G411" s="145"/>
      <c r="H411" s="110">
        <v>34916860.81</v>
      </c>
      <c r="I411" s="110">
        <v>13812954.16</v>
      </c>
      <c r="J411" s="71" t="s">
        <v>649</v>
      </c>
      <c r="K411" s="43" t="str">
        <f t="shared" si="7"/>
        <v>79201050201130000610</v>
      </c>
      <c r="L411" s="3" t="str">
        <f>C411&amp;D411&amp;G411</f>
        <v>79201050201130000610</v>
      </c>
    </row>
    <row r="412" spans="1:11" ht="12.75">
      <c r="A412" s="20"/>
      <c r="B412" s="23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2" ht="12.75" hidden="1">
      <c r="A413" s="20"/>
      <c r="B413" s="23"/>
      <c r="C413" s="16"/>
      <c r="D413" s="16"/>
      <c r="E413" s="16"/>
      <c r="F413" s="16"/>
      <c r="G413" s="16"/>
      <c r="H413" s="16"/>
      <c r="I413" s="16"/>
      <c r="J413" s="16"/>
      <c r="K413" s="42"/>
      <c r="L413" s="42"/>
    </row>
    <row r="414" spans="1:12" ht="21.75" customHeight="1" hidden="1">
      <c r="A414" s="18"/>
      <c r="B414" s="173"/>
      <c r="C414" s="173"/>
      <c r="D414" s="173"/>
      <c r="E414" s="23"/>
      <c r="F414" s="23"/>
      <c r="G414" s="16"/>
      <c r="H414" s="33"/>
      <c r="I414" s="32"/>
      <c r="J414" s="32"/>
      <c r="K414" s="42"/>
      <c r="L414" s="42"/>
    </row>
    <row r="415" spans="1:12" ht="12.75" hidden="1">
      <c r="A415" s="2"/>
      <c r="B415" s="137"/>
      <c r="C415" s="137"/>
      <c r="D415" s="137"/>
      <c r="E415" s="23"/>
      <c r="F415" s="23"/>
      <c r="G415" s="16"/>
      <c r="H415" s="16"/>
      <c r="I415" s="34"/>
      <c r="J415" s="23"/>
      <c r="K415" s="42"/>
      <c r="L415" s="42"/>
    </row>
    <row r="416" spans="1:12" ht="12.75" hidden="1">
      <c r="A416" s="2"/>
      <c r="B416" s="23"/>
      <c r="C416" s="16"/>
      <c r="D416" s="16"/>
      <c r="E416" s="16"/>
      <c r="F416" s="16"/>
      <c r="G416" s="16"/>
      <c r="H416" s="16"/>
      <c r="I416" s="16"/>
      <c r="J416" s="16"/>
      <c r="K416" s="42"/>
      <c r="L416" s="42"/>
    </row>
    <row r="417" spans="1:12" ht="21.75" customHeight="1" hidden="1">
      <c r="A417" s="2"/>
      <c r="B417" s="174"/>
      <c r="C417" s="174"/>
      <c r="D417" s="174"/>
      <c r="E417" s="52"/>
      <c r="F417" s="52"/>
      <c r="G417" s="16"/>
      <c r="H417" s="16"/>
      <c r="I417" s="16"/>
      <c r="J417" s="16"/>
      <c r="K417" s="42"/>
      <c r="L417" s="42"/>
    </row>
    <row r="418" spans="1:12" ht="12.75" hidden="1">
      <c r="A418" s="2"/>
      <c r="B418" s="137"/>
      <c r="C418" s="137"/>
      <c r="D418" s="137"/>
      <c r="E418" s="23"/>
      <c r="F418" s="23"/>
      <c r="G418" s="16"/>
      <c r="H418" s="16"/>
      <c r="I418" s="16"/>
      <c r="J418" s="16"/>
      <c r="K418" s="42"/>
      <c r="L418" s="42"/>
    </row>
    <row r="419" spans="1:12" ht="12.75">
      <c r="A419" s="2"/>
      <c r="B419" s="23"/>
      <c r="C419" s="16"/>
      <c r="D419" s="16"/>
      <c r="E419" s="16"/>
      <c r="F419" s="16"/>
      <c r="G419" s="16"/>
      <c r="H419" s="16"/>
      <c r="I419" s="16"/>
      <c r="J419" s="16"/>
      <c r="K419" s="42"/>
      <c r="L419" s="42"/>
    </row>
    <row r="420" spans="1:12" ht="12.75">
      <c r="A420" s="2"/>
      <c r="B420" s="23"/>
      <c r="C420" s="16"/>
      <c r="D420" s="16"/>
      <c r="E420" s="16"/>
      <c r="F420" s="16"/>
      <c r="G420" s="16"/>
      <c r="H420" s="16"/>
      <c r="I420" s="16"/>
      <c r="J420" s="16"/>
      <c r="K420" s="42"/>
      <c r="L420" s="42"/>
    </row>
    <row r="421" spans="1:12" ht="12.75">
      <c r="A421" s="20"/>
      <c r="B421" s="23"/>
      <c r="C421" s="16"/>
      <c r="D421" s="16"/>
      <c r="E421" s="16"/>
      <c r="F421" s="16"/>
      <c r="G421" s="16"/>
      <c r="H421" s="16"/>
      <c r="I421" s="16"/>
      <c r="J421" s="16"/>
      <c r="K421" s="42"/>
      <c r="L421" s="42"/>
    </row>
    <row r="422" spans="11:12" ht="12.75">
      <c r="K422" s="42"/>
      <c r="L422" s="42"/>
    </row>
    <row r="423" spans="11:12" ht="12.75">
      <c r="K423" s="42"/>
      <c r="L423" s="42"/>
    </row>
    <row r="424" spans="11:12" ht="12.75">
      <c r="K424" s="42"/>
      <c r="L424" s="42"/>
    </row>
    <row r="425" spans="11:12" ht="12.75">
      <c r="K425" s="42"/>
      <c r="L425" s="42"/>
    </row>
    <row r="426" spans="11:12" ht="12.75">
      <c r="K426" s="42"/>
      <c r="L426" s="42"/>
    </row>
    <row r="427" spans="11:12" ht="12.75">
      <c r="K427" s="42"/>
      <c r="L427" s="42"/>
    </row>
  </sheetData>
  <sheetProtection/>
  <mergeCells count="405">
    <mergeCell ref="A9:I9"/>
    <mergeCell ref="D84:G84"/>
    <mergeCell ref="D85:G85"/>
    <mergeCell ref="D79:G79"/>
    <mergeCell ref="D80:G80"/>
    <mergeCell ref="D81:G81"/>
    <mergeCell ref="D82:G82"/>
    <mergeCell ref="D83:G83"/>
    <mergeCell ref="D78:G78"/>
    <mergeCell ref="D69:G69"/>
    <mergeCell ref="D66:G66"/>
    <mergeCell ref="D67:G67"/>
    <mergeCell ref="D74:G74"/>
    <mergeCell ref="D75:G75"/>
    <mergeCell ref="D76:G76"/>
    <mergeCell ref="D77:G77"/>
    <mergeCell ref="D70:G70"/>
    <mergeCell ref="D71:G71"/>
    <mergeCell ref="D72:G72"/>
    <mergeCell ref="D73:G73"/>
    <mergeCell ref="D56:G56"/>
    <mergeCell ref="D57:G57"/>
    <mergeCell ref="D68:G68"/>
    <mergeCell ref="D59:G59"/>
    <mergeCell ref="D60:G60"/>
    <mergeCell ref="D61:G61"/>
    <mergeCell ref="D62:G62"/>
    <mergeCell ref="D63:G63"/>
    <mergeCell ref="D64:G64"/>
    <mergeCell ref="D65:G65"/>
    <mergeCell ref="D50:G50"/>
    <mergeCell ref="D51:G51"/>
    <mergeCell ref="D52:G52"/>
    <mergeCell ref="D53:G53"/>
    <mergeCell ref="D54:G54"/>
    <mergeCell ref="D55:G55"/>
    <mergeCell ref="D31:G31"/>
    <mergeCell ref="D32:G32"/>
    <mergeCell ref="D48:G48"/>
    <mergeCell ref="D39:G39"/>
    <mergeCell ref="D40:G40"/>
    <mergeCell ref="D41:G41"/>
    <mergeCell ref="D42:G42"/>
    <mergeCell ref="D43:G43"/>
    <mergeCell ref="D44:G44"/>
    <mergeCell ref="D45:G45"/>
    <mergeCell ref="D25:G25"/>
    <mergeCell ref="D26:G26"/>
    <mergeCell ref="D27:G27"/>
    <mergeCell ref="D28:G28"/>
    <mergeCell ref="D29:G29"/>
    <mergeCell ref="D30:G30"/>
    <mergeCell ref="D33:G33"/>
    <mergeCell ref="D34:G34"/>
    <mergeCell ref="D35:G35"/>
    <mergeCell ref="D36:G36"/>
    <mergeCell ref="E375:F375"/>
    <mergeCell ref="E376:F376"/>
    <mergeCell ref="D46:G46"/>
    <mergeCell ref="D47:G47"/>
    <mergeCell ref="D58:G58"/>
    <mergeCell ref="D49:G49"/>
    <mergeCell ref="D37:G37"/>
    <mergeCell ref="D38:G38"/>
    <mergeCell ref="E370:F370"/>
    <mergeCell ref="E371:F371"/>
    <mergeCell ref="E360:F360"/>
    <mergeCell ref="E361:F361"/>
    <mergeCell ref="E362:F362"/>
    <mergeCell ref="E363:F363"/>
    <mergeCell ref="E364:F364"/>
    <mergeCell ref="E355:F355"/>
    <mergeCell ref="E373:F373"/>
    <mergeCell ref="E374:F374"/>
    <mergeCell ref="E365:F365"/>
    <mergeCell ref="E366:F366"/>
    <mergeCell ref="E367:F367"/>
    <mergeCell ref="E368:F368"/>
    <mergeCell ref="E369:F369"/>
    <mergeCell ref="E353:F353"/>
    <mergeCell ref="E356:F356"/>
    <mergeCell ref="E357:F357"/>
    <mergeCell ref="E358:F358"/>
    <mergeCell ref="E359:F359"/>
    <mergeCell ref="E372:F372"/>
    <mergeCell ref="E343:F343"/>
    <mergeCell ref="E354:F35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33:F333"/>
    <mergeCell ref="E344:F34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23:F323"/>
    <mergeCell ref="E334:F33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13:F313"/>
    <mergeCell ref="E324:F32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03:F303"/>
    <mergeCell ref="E314:F31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293:F293"/>
    <mergeCell ref="E304:F30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283:F283"/>
    <mergeCell ref="E294:F29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73:F273"/>
    <mergeCell ref="E284:F28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63:F263"/>
    <mergeCell ref="E274:F27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53:F253"/>
    <mergeCell ref="E264:F26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43:F243"/>
    <mergeCell ref="E254:F25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33:F233"/>
    <mergeCell ref="E244:F24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23:F223"/>
    <mergeCell ref="E234:F23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13:F213"/>
    <mergeCell ref="E224:F22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03:F203"/>
    <mergeCell ref="E214:F21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93:F193"/>
    <mergeCell ref="E204:F20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183:F183"/>
    <mergeCell ref="E194:F19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73:F173"/>
    <mergeCell ref="E184:F18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63:F163"/>
    <mergeCell ref="E174:F17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53:F153"/>
    <mergeCell ref="E164:F16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43:F143"/>
    <mergeCell ref="E154:F15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33:F133"/>
    <mergeCell ref="E144:F14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23:F123"/>
    <mergeCell ref="E134:F13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13:F113"/>
    <mergeCell ref="E124:F12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7:F107"/>
    <mergeCell ref="E108:F108"/>
    <mergeCell ref="E109:F109"/>
    <mergeCell ref="E110:F110"/>
    <mergeCell ref="E111:F111"/>
    <mergeCell ref="E112:F112"/>
    <mergeCell ref="E97:F97"/>
    <mergeCell ref="E98:F98"/>
    <mergeCell ref="E99:F99"/>
    <mergeCell ref="D408:G408"/>
    <mergeCell ref="D404:G404"/>
    <mergeCell ref="D405:G405"/>
    <mergeCell ref="D406:G406"/>
    <mergeCell ref="E114:F114"/>
    <mergeCell ref="E105:F105"/>
    <mergeCell ref="E106:F106"/>
    <mergeCell ref="A383:A385"/>
    <mergeCell ref="B383:B385"/>
    <mergeCell ref="J383:J385"/>
    <mergeCell ref="A8:I8"/>
    <mergeCell ref="B14:H14"/>
    <mergeCell ref="B11:D11"/>
    <mergeCell ref="G11:H11"/>
    <mergeCell ref="C22:G22"/>
    <mergeCell ref="A17:J17"/>
    <mergeCell ref="E103:F103"/>
    <mergeCell ref="A19:A21"/>
    <mergeCell ref="C19:G21"/>
    <mergeCell ref="C23:G23"/>
    <mergeCell ref="C24:G24"/>
    <mergeCell ref="J19:J21"/>
    <mergeCell ref="H19:H21"/>
    <mergeCell ref="B19:B21"/>
    <mergeCell ref="I19:I21"/>
    <mergeCell ref="A381:J381"/>
    <mergeCell ref="C95:G95"/>
    <mergeCell ref="H90:H92"/>
    <mergeCell ref="B90:B92"/>
    <mergeCell ref="C94:G94"/>
    <mergeCell ref="E104:F104"/>
    <mergeCell ref="E100:F100"/>
    <mergeCell ref="E101:F101"/>
    <mergeCell ref="E102:F102"/>
    <mergeCell ref="E96:F96"/>
    <mergeCell ref="A88:J88"/>
    <mergeCell ref="J90:J92"/>
    <mergeCell ref="I90:I92"/>
    <mergeCell ref="A90:A92"/>
    <mergeCell ref="C90:G92"/>
    <mergeCell ref="C93:G93"/>
    <mergeCell ref="I383:I385"/>
    <mergeCell ref="C379:G379"/>
    <mergeCell ref="B418:D418"/>
    <mergeCell ref="C390:G390"/>
    <mergeCell ref="C394:G394"/>
    <mergeCell ref="C395:G395"/>
    <mergeCell ref="B414:D414"/>
    <mergeCell ref="B417:D417"/>
    <mergeCell ref="C399:G399"/>
    <mergeCell ref="C401:G401"/>
    <mergeCell ref="D410:G410"/>
    <mergeCell ref="D411:G411"/>
    <mergeCell ref="H383:H385"/>
    <mergeCell ref="C383:G385"/>
    <mergeCell ref="D391:G391"/>
    <mergeCell ref="C386:G386"/>
    <mergeCell ref="C387:G387"/>
    <mergeCell ref="C388:G388"/>
    <mergeCell ref="C389:G389"/>
    <mergeCell ref="D407:G407"/>
    <mergeCell ref="F1:I7"/>
    <mergeCell ref="B13:I13"/>
    <mergeCell ref="B415:D415"/>
    <mergeCell ref="C400:G400"/>
    <mergeCell ref="D392:G392"/>
    <mergeCell ref="D402:G402"/>
    <mergeCell ref="D403:G403"/>
    <mergeCell ref="D396:G396"/>
    <mergeCell ref="D397:G397"/>
    <mergeCell ref="D409:G409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86" max="255" man="1"/>
    <brk id="3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2019-07-17T08:48:41Z</cp:lastPrinted>
  <dcterms:created xsi:type="dcterms:W3CDTF">2009-02-13T09:10:05Z</dcterms:created>
  <dcterms:modified xsi:type="dcterms:W3CDTF">2019-07-17T08:58:41Z</dcterms:modified>
  <cp:category/>
  <cp:version/>
  <cp:contentType/>
  <cp:contentStatus/>
</cp:coreProperties>
</file>