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tabRatio="296" activeTab="10"/>
  </bookViews>
  <sheets>
    <sheet name="2." sheetId="1" r:id="rId1"/>
    <sheet name="3 пустая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 год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'2.'!$6:$6</definedName>
    <definedName name="_xlnm.Print_Titles" localSheetId="4">'6.'!$5:$7</definedName>
    <definedName name="_xlnm.Print_Titles" localSheetId="5">'7.'!$8:$8</definedName>
    <definedName name="_xlnm.Print_Area" localSheetId="6">'10.'!$A$1:$N$25</definedName>
    <definedName name="_xlnm.Print_Area" localSheetId="9">'14.'!$A$1:$N$25</definedName>
  </definedNames>
  <calcPr fullCalcOnLoad="1"/>
</workbook>
</file>

<file path=xl/sharedStrings.xml><?xml version="1.0" encoding="utf-8"?>
<sst xmlns="http://schemas.openxmlformats.org/spreadsheetml/2006/main" count="785" uniqueCount="411">
  <si>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</si>
  <si>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</si>
  <si>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</si>
  <si>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</si>
  <si>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</si>
  <si>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</si>
  <si>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</si>
  <si>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</si>
  <si>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</si>
  <si>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</si>
  <si>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</si>
  <si>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</si>
  <si>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</si>
  <si>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</si>
  <si>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</si>
  <si>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</si>
  <si>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</si>
  <si>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</si>
  <si>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</si>
  <si>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</si>
  <si>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</si>
  <si>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</si>
  <si>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</si>
  <si>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</si>
  <si>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</si>
  <si>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</si>
  <si>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</si>
  <si>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</si>
  <si>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</si>
  <si>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</si>
  <si>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</si>
  <si>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</si>
  <si>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</si>
  <si>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</si>
  <si>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</si>
  <si>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</si>
  <si>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</si>
  <si>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</si>
  <si>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</si>
  <si>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</si>
  <si>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</si>
  <si>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</si>
  <si>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</si>
  <si>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</si>
  <si>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</si>
  <si>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</si>
  <si>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</si>
  <si>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</si>
  <si>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</si>
  <si>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</si>
  <si>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</si>
  <si>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</si>
  <si>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</si>
  <si>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</si>
  <si>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</si>
  <si>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</si>
  <si>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</si>
  <si>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</si>
  <si>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</si>
  <si>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</si>
  <si>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</si>
  <si>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</si>
  <si>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</si>
  <si>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</si>
  <si>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</si>
  <si>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</si>
  <si>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</si>
  <si>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</si>
  <si>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</si>
  <si>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</si>
  <si>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</si>
  <si>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</si>
  <si>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</si>
  <si>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</si>
  <si>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</si>
  <si>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</si>
  <si>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</si>
  <si>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</si>
  <si>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</si>
  <si>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</si>
  <si>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</si>
  <si>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</si>
  <si>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</si>
  <si>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</si>
  <si>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</si>
  <si>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</si>
  <si>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</si>
  <si>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</si>
  <si>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</si>
  <si>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</si>
  <si>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</si>
  <si>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</si>
  <si>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</si>
  <si>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</si>
  <si>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</si>
  <si>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</si>
  <si>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</si>
  <si>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</si>
  <si>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</si>
  <si>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</si>
  <si>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</si>
  <si>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</si>
  <si>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</si>
  <si>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</si>
  <si>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</si>
  <si>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</si>
  <si>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</si>
  <si>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</si>
  <si>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</si>
  <si>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</si>
  <si>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</si>
  <si>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</si>
  <si>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</si>
  <si>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</si>
  <si>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</si>
  <si>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</si>
  <si>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</si>
  <si>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</si>
  <si>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</si>
  <si>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</si>
  <si>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</si>
  <si>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</si>
  <si>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</si>
  <si>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</si>
  <si>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</si>
  <si>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</si>
  <si>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</si>
  <si>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</si>
  <si>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</si>
  <si>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</si>
  <si>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</si>
  <si>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</si>
  <si>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</si>
  <si>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</si>
  <si>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</si>
  <si>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</si>
  <si>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</si>
  <si>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</si>
  <si>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</si>
  <si>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</si>
  <si>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</si>
  <si>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</si>
  <si>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</si>
  <si>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</si>
  <si>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</si>
  <si>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</si>
  <si>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</si>
  <si>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</si>
  <si>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</si>
  <si>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</si>
  <si>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</si>
  <si>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</si>
  <si>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</si>
  <si>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</si>
  <si>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</si>
  <si>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</si>
  <si>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</si>
  <si>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</si>
  <si>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</si>
  <si>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</si>
  <si>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</si>
  <si>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</si>
  <si>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</si>
  <si>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</si>
  <si>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</si>
  <si>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</si>
  <si>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</si>
  <si>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</si>
  <si>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</si>
  <si>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</si>
  <si>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</si>
  <si>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</si>
  <si>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</si>
  <si>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</si>
  <si>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</si>
  <si>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</si>
  <si>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</si>
  <si>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</si>
  <si>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</si>
  <si>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</si>
  <si>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</si>
  <si>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</si>
  <si>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</si>
  <si>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</si>
  <si>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</si>
  <si>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</si>
  <si>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</si>
  <si>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</si>
  <si>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</si>
  <si>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</si>
  <si>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</si>
  <si>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</si>
  <si>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</si>
  <si>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</si>
  <si>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</si>
  <si>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</si>
  <si>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</si>
  <si>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</si>
  <si>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</si>
  <si>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</si>
  <si>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</si>
  <si>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</si>
  <si>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</si>
  <si>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</si>
  <si>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</si>
  <si>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</si>
  <si>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</si>
  <si>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</si>
  <si>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</si>
  <si>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</si>
  <si>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</si>
  <si>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</si>
  <si>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</si>
  <si>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</si>
  <si>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</si>
  <si>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</si>
  <si>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</si>
  <si>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</si>
  <si>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</si>
  <si>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</si>
  <si>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</si>
  <si>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</si>
  <si>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</si>
  <si>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</si>
  <si>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</si>
  <si>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</si>
  <si>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</si>
  <si>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</si>
  <si>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</si>
  <si>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</si>
  <si>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</si>
  <si>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</si>
  <si>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</si>
  <si>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</si>
  <si>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</si>
  <si>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</si>
  <si>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</si>
  <si>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</si>
  <si>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</si>
  <si>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</si>
  <si>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</si>
  <si>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</si>
  <si>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</si>
  <si>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</si>
  <si>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</si>
  <si>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</si>
  <si>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</si>
  <si>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</si>
  <si>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</si>
  <si>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</si>
  <si>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</si>
  <si>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</si>
  <si>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</si>
  <si>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</si>
  <si>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</si>
  <si>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</si>
  <si>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</si>
  <si>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</si>
  <si>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</si>
  <si>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</si>
  <si>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</si>
  <si>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</si>
  <si>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</si>
  <si>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</si>
  <si>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</si>
  <si>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</si>
  <si>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</si>
  <si>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</si>
  <si>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</si>
  <si>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</si>
  <si>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</si>
  <si>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</si>
  <si>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</si>
  <si>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</si>
  <si>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</si>
  <si>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</si>
  <si>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</si>
  <si>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</si>
  <si>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</si>
  <si>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</si>
  <si>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</si>
  <si>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</si>
  <si>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</si>
  <si>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</si>
  <si>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</si>
  <si>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</si>
  <si>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</si>
  <si>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</si>
  <si>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</si>
  <si>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</si>
  <si>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</si>
  <si>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</si>
  <si>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</si>
  <si>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</si>
  <si>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</si>
  <si>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</si>
  <si>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</si>
  <si>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</si>
  <si>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</si>
  <si>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</si>
  <si>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</si>
  <si>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</si>
  <si>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</si>
  <si>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</si>
  <si>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</si>
  <si>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</si>
  <si>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</si>
  <si>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</si>
  <si>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</si>
  <si>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</si>
  <si>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</si>
  <si>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</si>
  <si>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</si>
  <si>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</si>
  <si>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</si>
  <si>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</si>
  <si>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</si>
  <si>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</si>
  <si>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</si>
  <si>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</si>
  <si>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</si>
  <si>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</si>
  <si>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</si>
  <si>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</si>
  <si>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</si>
  <si>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</si>
  <si>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</si>
  <si>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</si>
  <si>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</si>
  <si>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</si>
  <si>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</si>
  <si>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</si>
  <si>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</si>
  <si>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</si>
  <si>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</si>
  <si>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</si>
  <si>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</si>
  <si>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</si>
  <si>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</si>
  <si>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</si>
  <si>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</si>
  <si>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</si>
  <si>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</si>
  <si>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</si>
  <si>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</si>
  <si>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</si>
  <si>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</si>
  <si>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</si>
  <si>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</si>
  <si>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</si>
  <si>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</si>
  <si>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</si>
  <si>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</si>
  <si>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</si>
  <si>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</si>
  <si>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</si>
  <si>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</si>
  <si>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</si>
  <si>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</si>
  <si>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</si>
  <si>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</si>
  <si>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</si>
  <si>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</si>
  <si>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</si>
  <si>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</si>
  <si>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</si>
  <si>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</si>
  <si>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</si>
  <si>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</si>
  <si>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</si>
  <si>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</si>
  <si>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</si>
  <si>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</si>
  <si>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</si>
  <si>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</si>
  <si>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</si>
  <si>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</si>
  <si>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</si>
  <si>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</si>
  <si>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</si>
  <si>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</si>
  <si>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</si>
  <si>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</si>
  <si>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</si>
  <si>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</si>
  <si>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</si>
  <si>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</si>
  <si>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</si>
  <si>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</si>
  <si>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</si>
  <si>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</si>
  <si>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</si>
  <si>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</si>
  <si>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</si>
  <si>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</si>
  <si>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</si>
  <si>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</si>
  <si>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</si>
  <si>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</si>
  <si>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</si>
  <si>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</si>
  <si>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</si>
  <si>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</si>
  <si>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</si>
  <si>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</si>
  <si>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</si>
  <si>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</si>
  <si>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.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</si>
  <si>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нормативам*</t>
  </si>
  <si>
    <t xml:space="preserve">*По состоянию на 1 июля городское поселение не молучало МБТ, поступление планируется во 2 </t>
  </si>
  <si>
    <t>полугодие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</si>
</sst>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  <numFmt numFmtId="187" formatCode="#,##0.000"/>
    <numFmt numFmtId="188" formatCode="#,##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86" fontId="36" fillId="0" borderId="10" xfId="54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1" fillId="0" borderId="0" xfId="54" applyFont="1" applyAlignment="1">
      <alignment/>
      <protection/>
    </xf>
    <xf numFmtId="14" fontId="1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84" fontId="25" fillId="25" borderId="10" xfId="0" applyNumberFormat="1" applyFont="1" applyFill="1" applyBorder="1" applyAlignment="1">
      <alignment horizontal="center" wrapText="1"/>
    </xf>
    <xf numFmtId="184" fontId="25" fillId="24" borderId="12" xfId="0" applyNumberFormat="1" applyFont="1" applyFill="1" applyBorder="1" applyAlignment="1">
      <alignment horizontal="center" wrapText="1"/>
    </xf>
    <xf numFmtId="184" fontId="25" fillId="0" borderId="12" xfId="0" applyNumberFormat="1" applyFont="1" applyFill="1" applyBorder="1" applyAlignment="1">
      <alignment horizontal="center" wrapText="1"/>
    </xf>
    <xf numFmtId="184" fontId="25" fillId="25" borderId="12" xfId="0" applyNumberFormat="1" applyFont="1" applyFill="1" applyBorder="1" applyAlignment="1">
      <alignment horizontal="center" wrapText="1"/>
    </xf>
    <xf numFmtId="184" fontId="36" fillId="0" borderId="12" xfId="0" applyNumberFormat="1" applyFont="1" applyFill="1" applyBorder="1" applyAlignment="1">
      <alignment horizontal="center" wrapText="1"/>
    </xf>
    <xf numFmtId="184" fontId="36" fillId="0" borderId="14" xfId="0" applyNumberFormat="1" applyFont="1" applyFill="1" applyBorder="1" applyAlignment="1">
      <alignment horizontal="center" wrapText="1"/>
    </xf>
    <xf numFmtId="184" fontId="36" fillId="0" borderId="10" xfId="0" applyNumberFormat="1" applyFont="1" applyFill="1" applyBorder="1" applyAlignment="1">
      <alignment horizontal="center" wrapText="1"/>
    </xf>
    <xf numFmtId="184" fontId="36" fillId="25" borderId="10" xfId="0" applyNumberFormat="1" applyFont="1" applyFill="1" applyBorder="1" applyAlignment="1">
      <alignment horizontal="center" wrapText="1"/>
    </xf>
    <xf numFmtId="184" fontId="36" fillId="22" borderId="12" xfId="0" applyNumberFormat="1" applyFont="1" applyFill="1" applyBorder="1" applyAlignment="1">
      <alignment horizontal="center" wrapText="1"/>
    </xf>
    <xf numFmtId="184" fontId="25" fillId="0" borderId="10" xfId="0" applyNumberFormat="1" applyFont="1" applyFill="1" applyBorder="1" applyAlignment="1">
      <alignment horizontal="right" wrapText="1"/>
    </xf>
    <xf numFmtId="1" fontId="36" fillId="0" borderId="10" xfId="54" applyNumberFormat="1" applyFont="1" applyBorder="1" applyAlignment="1">
      <alignment horizontal="center" vertical="top" wrapText="1"/>
      <protection/>
    </xf>
    <xf numFmtId="0" fontId="25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vertical="top" wrapText="1"/>
    </xf>
    <xf numFmtId="184" fontId="30" fillId="0" borderId="12" xfId="0" applyNumberFormat="1" applyFont="1" applyFill="1" applyBorder="1" applyAlignment="1">
      <alignment horizontal="center" vertical="top" wrapText="1"/>
    </xf>
    <xf numFmtId="184" fontId="30" fillId="0" borderId="10" xfId="0" applyNumberFormat="1" applyFont="1" applyFill="1" applyBorder="1" applyAlignment="1">
      <alignment horizontal="center" wrapText="1"/>
    </xf>
    <xf numFmtId="184" fontId="30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188" fontId="25" fillId="0" borderId="12" xfId="0" applyNumberFormat="1" applyFont="1" applyFill="1" applyBorder="1" applyAlignment="1">
      <alignment horizontal="center" wrapText="1"/>
    </xf>
    <xf numFmtId="184" fontId="19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1" fontId="36" fillId="0" borderId="10" xfId="54" applyNumberFormat="1" applyFont="1" applyBorder="1" applyAlignment="1">
      <alignment horizontal="center" vertical="justify" wrapText="1"/>
      <protection/>
    </xf>
    <xf numFmtId="186" fontId="36" fillId="0" borderId="10" xfId="54" applyNumberFormat="1" applyFont="1" applyBorder="1" applyAlignment="1">
      <alignment horizontal="center" vertical="justify" wrapText="1"/>
      <protection/>
    </xf>
    <xf numFmtId="184" fontId="25" fillId="24" borderId="10" xfId="0" applyNumberFormat="1" applyFont="1" applyFill="1" applyBorder="1" applyAlignment="1">
      <alignment horizontal="center" wrapText="1"/>
    </xf>
    <xf numFmtId="184" fontId="25" fillId="26" borderId="12" xfId="0" applyNumberFormat="1" applyFont="1" applyFill="1" applyBorder="1" applyAlignment="1">
      <alignment horizontal="center" wrapText="1"/>
    </xf>
    <xf numFmtId="184" fontId="25" fillId="26" borderId="10" xfId="0" applyNumberFormat="1" applyFont="1" applyFill="1" applyBorder="1" applyAlignment="1">
      <alignment horizontal="center" wrapText="1"/>
    </xf>
    <xf numFmtId="3" fontId="25" fillId="26" borderId="10" xfId="0" applyNumberFormat="1" applyFont="1" applyFill="1" applyBorder="1" applyAlignment="1">
      <alignment horizontal="center" wrapText="1"/>
    </xf>
    <xf numFmtId="3" fontId="25" fillId="0" borderId="12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184" fontId="25" fillId="0" borderId="12" xfId="0" applyNumberFormat="1" applyFont="1" applyBorder="1" applyAlignment="1">
      <alignment horizontal="center" wrapText="1"/>
    </xf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25" fillId="26" borderId="12" xfId="0" applyNumberFormat="1" applyFont="1" applyFill="1" applyBorder="1" applyAlignment="1">
      <alignment horizontal="center" wrapText="1"/>
    </xf>
    <xf numFmtId="184" fontId="36" fillId="26" borderId="10" xfId="0" applyNumberFormat="1" applyFont="1" applyFill="1" applyBorder="1" applyAlignment="1">
      <alignment horizontal="center" wrapText="1"/>
    </xf>
    <xf numFmtId="184" fontId="36" fillId="26" borderId="14" xfId="0" applyNumberFormat="1" applyFont="1" applyFill="1" applyBorder="1" applyAlignment="1">
      <alignment horizontal="center" wrapText="1"/>
    </xf>
    <xf numFmtId="184" fontId="36" fillId="26" borderId="12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" fontId="36" fillId="26" borderId="10" xfId="54" applyNumberFormat="1" applyFont="1" applyFill="1" applyBorder="1" applyAlignment="1">
      <alignment horizontal="center" vertical="top" wrapText="1"/>
      <protection/>
    </xf>
    <xf numFmtId="1" fontId="25" fillId="26" borderId="10" xfId="54" applyNumberFormat="1" applyFont="1" applyFill="1" applyBorder="1" applyAlignment="1">
      <alignment horizontal="center" vertical="top" wrapText="1"/>
      <protection/>
    </xf>
    <xf numFmtId="186" fontId="36" fillId="26" borderId="10" xfId="54" applyNumberFormat="1" applyFont="1" applyFill="1" applyBorder="1" applyAlignment="1">
      <alignment horizontal="center" vertical="top" wrapText="1"/>
      <protection/>
    </xf>
    <xf numFmtId="1" fontId="36" fillId="26" borderId="10" xfId="54" applyNumberFormat="1" applyFont="1" applyFill="1" applyBorder="1" applyAlignment="1">
      <alignment horizontal="center" vertical="justify" wrapText="1"/>
      <protection/>
    </xf>
    <xf numFmtId="186" fontId="36" fillId="26" borderId="10" xfId="54" applyNumberFormat="1" applyFont="1" applyFill="1" applyBorder="1" applyAlignment="1">
      <alignment horizontal="center" vertical="justify" wrapText="1"/>
      <protection/>
    </xf>
    <xf numFmtId="186" fontId="36" fillId="26" borderId="10" xfId="54" applyNumberFormat="1" applyFont="1" applyFill="1" applyBorder="1" applyAlignment="1">
      <alignment horizontal="center" wrapText="1"/>
      <protection/>
    </xf>
    <xf numFmtId="186" fontId="36" fillId="26" borderId="10" xfId="54" applyNumberFormat="1" applyFont="1" applyFill="1" applyBorder="1" applyAlignment="1">
      <alignment horizontal="center" vertical="center" wrapText="1"/>
      <protection/>
    </xf>
    <xf numFmtId="186" fontId="25" fillId="26" borderId="10" xfId="54" applyNumberFormat="1" applyFont="1" applyFill="1" applyBorder="1" applyAlignment="1">
      <alignment horizontal="center" vertical="top" wrapText="1"/>
      <protection/>
    </xf>
    <xf numFmtId="49" fontId="20" fillId="0" borderId="0" xfId="0" applyNumberFormat="1" applyFont="1" applyFill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9" fontId="38" fillId="0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3" fontId="3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right"/>
    </xf>
    <xf numFmtId="14" fontId="26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0" xfId="54" applyFont="1" applyAlignment="1">
      <alignment horizontal="center" vertical="center" wrapText="1"/>
      <protection/>
    </xf>
    <xf numFmtId="49" fontId="53" fillId="0" borderId="0" xfId="54" applyNumberFormat="1" applyFont="1" applyAlignment="1">
      <alignment horizontal="right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5"/>
  <sheetViews>
    <sheetView zoomScalePageLayoutView="0" workbookViewId="0" topLeftCell="A1">
      <selection activeCell="L8" sqref="L8"/>
    </sheetView>
  </sheetViews>
  <sheetFormatPr defaultColWidth="9.125" defaultRowHeight="12.75"/>
  <cols>
    <col min="1" max="1" width="9.125" style="3" customWidth="1"/>
    <col min="2" max="2" width="34.50390625" style="3" customWidth="1"/>
    <col min="3" max="3" width="9.875" style="73" customWidth="1"/>
    <col min="4" max="4" width="9.125" style="73" customWidth="1"/>
    <col min="5" max="5" width="6.00390625" style="73" customWidth="1"/>
    <col min="6" max="6" width="5.50390625" style="73" customWidth="1"/>
    <col min="7" max="7" width="9.375" style="73" bestFit="1" customWidth="1"/>
    <col min="8" max="11" width="9.125" style="73" customWidth="1"/>
    <col min="12" max="13" width="9.375" style="73" customWidth="1"/>
    <col min="14" max="14" width="8.50390625" style="73" customWidth="1"/>
    <col min="15" max="16384" width="9.125" style="73" customWidth="1"/>
  </cols>
  <sheetData>
    <row r="1" spans="1:13" ht="22.5" customHeight="1">
      <c r="A1" s="19"/>
      <c r="B1" s="34"/>
      <c r="M1" s="73" t="s">
        <v>139</v>
      </c>
    </row>
    <row r="2" spans="1:14" ht="42.75" customHeight="1">
      <c r="A2" s="237" t="s">
        <v>140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2" ht="15">
      <c r="A3" s="19"/>
      <c r="B3" s="34"/>
      <c r="E3" s="74"/>
      <c r="F3" s="74"/>
      <c r="L3" s="73" t="s">
        <v>407</v>
      </c>
    </row>
    <row r="4" spans="1:14" ht="58.5" customHeight="1">
      <c r="A4" s="243" t="s">
        <v>96</v>
      </c>
      <c r="B4" s="245" t="s">
        <v>97</v>
      </c>
      <c r="C4" s="241" t="s">
        <v>98</v>
      </c>
      <c r="D4" s="242"/>
      <c r="E4" s="241" t="s">
        <v>99</v>
      </c>
      <c r="F4" s="242"/>
      <c r="G4" s="241" t="s">
        <v>138</v>
      </c>
      <c r="H4" s="242"/>
      <c r="I4" s="241" t="s">
        <v>101</v>
      </c>
      <c r="J4" s="242"/>
      <c r="K4" s="241" t="s">
        <v>102</v>
      </c>
      <c r="L4" s="242"/>
      <c r="M4" s="241" t="s">
        <v>141</v>
      </c>
      <c r="N4" s="242"/>
    </row>
    <row r="5" spans="1:14" ht="12.75">
      <c r="A5" s="244"/>
      <c r="B5" s="246"/>
      <c r="C5" s="83" t="s">
        <v>142</v>
      </c>
      <c r="D5" s="83" t="s">
        <v>143</v>
      </c>
      <c r="E5" s="83" t="s">
        <v>142</v>
      </c>
      <c r="F5" s="83" t="s">
        <v>143</v>
      </c>
      <c r="G5" s="83" t="s">
        <v>142</v>
      </c>
      <c r="H5" s="111" t="s">
        <v>143</v>
      </c>
      <c r="I5" s="83" t="s">
        <v>142</v>
      </c>
      <c r="J5" s="83" t="s">
        <v>143</v>
      </c>
      <c r="K5" s="83" t="s">
        <v>142</v>
      </c>
      <c r="L5" s="83" t="s">
        <v>143</v>
      </c>
      <c r="M5" s="83" t="s">
        <v>142</v>
      </c>
      <c r="N5" s="83" t="s">
        <v>143</v>
      </c>
    </row>
    <row r="6" spans="1:14" ht="12.75">
      <c r="A6" s="87"/>
      <c r="B6" s="37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</row>
    <row r="7" spans="1:14" s="117" customFormat="1" ht="13.5">
      <c r="A7" s="11" t="s">
        <v>226</v>
      </c>
      <c r="B7" s="44" t="s">
        <v>225</v>
      </c>
      <c r="C7" s="205">
        <f aca="true" t="shared" si="0" ref="C7:D10">G7+I7+K7</f>
        <v>103781.1</v>
      </c>
      <c r="D7" s="204">
        <f t="shared" si="0"/>
        <v>54007.200000000004</v>
      </c>
      <c r="E7" s="204"/>
      <c r="F7" s="204"/>
      <c r="G7" s="204">
        <v>85035.3</v>
      </c>
      <c r="H7" s="206">
        <v>46744.4</v>
      </c>
      <c r="I7" s="206">
        <v>11650.8</v>
      </c>
      <c r="J7" s="204">
        <v>4484.3</v>
      </c>
      <c r="K7" s="204">
        <v>7095</v>
      </c>
      <c r="L7" s="204">
        <v>2778.5</v>
      </c>
      <c r="M7" s="116"/>
      <c r="N7" s="116"/>
    </row>
    <row r="8" spans="1:14" ht="87.75" customHeight="1">
      <c r="A8" s="27" t="s">
        <v>227</v>
      </c>
      <c r="B8" s="118" t="s">
        <v>259</v>
      </c>
      <c r="C8" s="112">
        <f t="shared" si="0"/>
        <v>82685</v>
      </c>
      <c r="D8" s="193">
        <f t="shared" si="0"/>
        <v>44906.799999999996</v>
      </c>
      <c r="E8" s="112"/>
      <c r="F8" s="112"/>
      <c r="G8" s="112">
        <v>76713.5</v>
      </c>
      <c r="H8" s="112">
        <v>41793.5</v>
      </c>
      <c r="I8" s="112">
        <v>5347</v>
      </c>
      <c r="J8" s="112">
        <v>2770.6</v>
      </c>
      <c r="K8" s="112">
        <v>624.5</v>
      </c>
      <c r="L8" s="112">
        <v>342.7</v>
      </c>
      <c r="M8" s="32"/>
      <c r="N8" s="32"/>
    </row>
    <row r="9" spans="1:14" ht="28.5" customHeight="1">
      <c r="A9" s="27" t="s">
        <v>186</v>
      </c>
      <c r="B9" s="118" t="s">
        <v>260</v>
      </c>
      <c r="C9" s="112">
        <f t="shared" si="0"/>
        <v>7332.1</v>
      </c>
      <c r="D9" s="193">
        <f t="shared" si="0"/>
        <v>3612.6</v>
      </c>
      <c r="E9" s="112"/>
      <c r="F9" s="112"/>
      <c r="G9" s="112">
        <v>7332.1</v>
      </c>
      <c r="H9" s="112">
        <v>3612.6</v>
      </c>
      <c r="I9" s="112"/>
      <c r="J9" s="112"/>
      <c r="K9" s="112"/>
      <c r="L9" s="112"/>
      <c r="M9" s="32"/>
      <c r="N9" s="32"/>
    </row>
    <row r="10" spans="1:14" ht="76.5" customHeight="1">
      <c r="A10" s="27" t="s">
        <v>187</v>
      </c>
      <c r="B10" s="118" t="s">
        <v>261</v>
      </c>
      <c r="C10" s="112">
        <f t="shared" si="0"/>
        <v>69381.4</v>
      </c>
      <c r="D10" s="193">
        <f t="shared" si="0"/>
        <v>38180.9</v>
      </c>
      <c r="E10" s="112"/>
      <c r="F10" s="112"/>
      <c r="G10" s="112">
        <v>69381.4</v>
      </c>
      <c r="H10" s="112">
        <v>38180.9</v>
      </c>
      <c r="I10" s="112"/>
      <c r="J10" s="112"/>
      <c r="K10" s="112"/>
      <c r="L10" s="112"/>
      <c r="M10" s="32"/>
      <c r="N10" s="32"/>
    </row>
    <row r="11" spans="1:14" ht="14.25" customHeight="1">
      <c r="A11" s="27"/>
      <c r="B11" s="175" t="s">
        <v>262</v>
      </c>
      <c r="C11" s="112">
        <f aca="true" t="shared" si="1" ref="C11:C18">G11+I11+K11</f>
        <v>12353.7</v>
      </c>
      <c r="D11" s="193">
        <f>H11+J11+L11</f>
        <v>6793.3</v>
      </c>
      <c r="E11" s="112"/>
      <c r="F11" s="112"/>
      <c r="G11" s="112">
        <v>12353.7</v>
      </c>
      <c r="H11" s="112">
        <v>6793.3</v>
      </c>
      <c r="I11" s="32"/>
      <c r="J11" s="32"/>
      <c r="K11" s="32"/>
      <c r="L11" s="32"/>
      <c r="M11" s="32"/>
      <c r="N11" s="32"/>
    </row>
    <row r="12" spans="1:14" ht="54" customHeight="1">
      <c r="A12" s="27"/>
      <c r="B12" s="175" t="s">
        <v>263</v>
      </c>
      <c r="C12" s="112">
        <f t="shared" si="1"/>
        <v>57027.7</v>
      </c>
      <c r="D12" s="193">
        <f>H12+J12+L12</f>
        <v>31387.5</v>
      </c>
      <c r="E12" s="112"/>
      <c r="F12" s="112"/>
      <c r="G12" s="112">
        <v>57027.7</v>
      </c>
      <c r="H12" s="112">
        <v>31387.5</v>
      </c>
      <c r="I12" s="32"/>
      <c r="J12" s="32"/>
      <c r="K12" s="32"/>
      <c r="L12" s="32"/>
      <c r="M12" s="32"/>
      <c r="N12" s="32"/>
    </row>
    <row r="13" spans="1:14" ht="157.5" customHeight="1">
      <c r="A13" s="27" t="s">
        <v>247</v>
      </c>
      <c r="B13" s="176" t="s">
        <v>264</v>
      </c>
      <c r="C13" s="112">
        <f t="shared" si="1"/>
        <v>4726.3</v>
      </c>
      <c r="D13" s="193">
        <f>H13+J13+L13</f>
        <v>2319.3</v>
      </c>
      <c r="E13" s="112"/>
      <c r="F13" s="112"/>
      <c r="G13" s="112">
        <v>2030.8</v>
      </c>
      <c r="H13" s="112">
        <v>996.6</v>
      </c>
      <c r="I13" s="112">
        <v>792.8</v>
      </c>
      <c r="J13" s="112">
        <v>389</v>
      </c>
      <c r="K13" s="112">
        <v>1902.7</v>
      </c>
      <c r="L13" s="112">
        <v>933.7</v>
      </c>
      <c r="M13" s="32"/>
      <c r="N13" s="32"/>
    </row>
    <row r="14" spans="1:14" ht="54" customHeight="1">
      <c r="A14" s="27" t="s">
        <v>234</v>
      </c>
      <c r="B14" s="118" t="s">
        <v>265</v>
      </c>
      <c r="C14" s="112">
        <f>C15+C39</f>
        <v>59661.2</v>
      </c>
      <c r="D14" s="112">
        <f aca="true" t="shared" si="2" ref="D14:N14">D15+D39</f>
        <v>33580.6</v>
      </c>
      <c r="E14" s="112">
        <f t="shared" si="2"/>
        <v>0</v>
      </c>
      <c r="F14" s="112">
        <f t="shared" si="2"/>
        <v>0</v>
      </c>
      <c r="G14" s="112">
        <f t="shared" si="2"/>
        <v>59661.2</v>
      </c>
      <c r="H14" s="112">
        <f t="shared" si="2"/>
        <v>33580.6</v>
      </c>
      <c r="I14" s="112">
        <f t="shared" si="2"/>
        <v>0</v>
      </c>
      <c r="J14" s="112">
        <f t="shared" si="2"/>
        <v>0</v>
      </c>
      <c r="K14" s="112">
        <f t="shared" si="2"/>
        <v>0</v>
      </c>
      <c r="L14" s="112">
        <f t="shared" si="2"/>
        <v>0</v>
      </c>
      <c r="M14" s="112">
        <f t="shared" si="2"/>
        <v>0</v>
      </c>
      <c r="N14" s="112">
        <f t="shared" si="2"/>
        <v>0</v>
      </c>
    </row>
    <row r="15" spans="1:14" ht="78" customHeight="1">
      <c r="A15" s="27" t="s">
        <v>235</v>
      </c>
      <c r="B15" s="118" t="s">
        <v>266</v>
      </c>
      <c r="C15" s="112">
        <v>57161.2</v>
      </c>
      <c r="D15" s="193">
        <v>31454.9</v>
      </c>
      <c r="E15" s="112"/>
      <c r="F15" s="112"/>
      <c r="G15" s="112">
        <v>57161.2</v>
      </c>
      <c r="H15" s="112">
        <v>31454.9</v>
      </c>
      <c r="I15" s="32"/>
      <c r="J15" s="32"/>
      <c r="K15" s="32"/>
      <c r="L15" s="32"/>
      <c r="M15" s="32"/>
      <c r="N15" s="32"/>
    </row>
    <row r="16" spans="1:14" ht="15" customHeight="1">
      <c r="A16" s="27"/>
      <c r="B16" s="175" t="s">
        <v>267</v>
      </c>
      <c r="C16" s="112">
        <v>44807.5</v>
      </c>
      <c r="D16" s="193">
        <v>24661.6</v>
      </c>
      <c r="E16" s="112"/>
      <c r="F16" s="112"/>
      <c r="G16" s="112">
        <v>44807.5</v>
      </c>
      <c r="H16" s="112">
        <v>24661.6</v>
      </c>
      <c r="I16" s="32"/>
      <c r="J16" s="32"/>
      <c r="K16" s="32"/>
      <c r="L16" s="32"/>
      <c r="M16" s="32"/>
      <c r="N16" s="32"/>
    </row>
    <row r="17" spans="1:14" ht="17.25" customHeight="1">
      <c r="A17" s="27"/>
      <c r="B17" s="175" t="s">
        <v>262</v>
      </c>
      <c r="C17" s="112">
        <v>12353.7</v>
      </c>
      <c r="D17" s="193">
        <v>6793.3</v>
      </c>
      <c r="E17" s="112"/>
      <c r="F17" s="112"/>
      <c r="G17" s="112">
        <v>12353.7</v>
      </c>
      <c r="H17" s="112">
        <v>6793.3</v>
      </c>
      <c r="I17" s="32"/>
      <c r="J17" s="32"/>
      <c r="K17" s="32"/>
      <c r="L17" s="32"/>
      <c r="M17" s="32"/>
      <c r="N17" s="32"/>
    </row>
    <row r="18" spans="1:14" ht="13.5" customHeight="1">
      <c r="A18" s="27"/>
      <c r="B18" s="175" t="s">
        <v>268</v>
      </c>
      <c r="C18" s="112">
        <f t="shared" si="1"/>
        <v>15</v>
      </c>
      <c r="D18" s="193">
        <f>H18+J18+L18</f>
        <v>15</v>
      </c>
      <c r="E18" s="112"/>
      <c r="F18" s="112"/>
      <c r="G18" s="112">
        <v>15</v>
      </c>
      <c r="H18" s="112">
        <v>15</v>
      </c>
      <c r="I18" s="32"/>
      <c r="J18" s="32"/>
      <c r="K18" s="32"/>
      <c r="L18" s="32"/>
      <c r="M18" s="32"/>
      <c r="N18" s="32"/>
    </row>
    <row r="19" spans="1:14" ht="145.5" customHeight="1">
      <c r="A19" s="238" t="s">
        <v>116</v>
      </c>
      <c r="B19" s="51" t="s">
        <v>269</v>
      </c>
      <c r="C19" s="32"/>
      <c r="D19" s="193"/>
      <c r="E19" s="207"/>
      <c r="F19" s="207"/>
      <c r="G19" s="207"/>
      <c r="H19" s="207"/>
      <c r="I19" s="207"/>
      <c r="J19" s="207"/>
      <c r="K19" s="207"/>
      <c r="L19" s="207"/>
      <c r="M19" s="49"/>
      <c r="N19" s="49"/>
    </row>
    <row r="20" spans="1:14" ht="28.5" customHeight="1">
      <c r="A20" s="247"/>
      <c r="B20" s="203" t="s">
        <v>270</v>
      </c>
      <c r="C20" s="208">
        <f>G20+I20+K20</f>
        <v>0.23249999999999998</v>
      </c>
      <c r="D20" s="208">
        <f>H20+J20+L20</f>
        <v>0.23249999999999998</v>
      </c>
      <c r="E20" s="207"/>
      <c r="F20" s="207"/>
      <c r="G20" s="202">
        <v>0.0999</v>
      </c>
      <c r="H20" s="202">
        <v>0.0999</v>
      </c>
      <c r="I20" s="202">
        <v>0.039</v>
      </c>
      <c r="J20" s="202">
        <v>0.039</v>
      </c>
      <c r="K20" s="202">
        <v>0.0936</v>
      </c>
      <c r="L20" s="202">
        <v>0.0936</v>
      </c>
      <c r="M20" s="49"/>
      <c r="N20" s="49"/>
    </row>
    <row r="21" spans="1:14" ht="13.5">
      <c r="A21" s="27" t="s">
        <v>144</v>
      </c>
      <c r="B21" s="119" t="s">
        <v>271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120"/>
      <c r="N21" s="120"/>
    </row>
    <row r="22" spans="1:14" s="117" customFormat="1" ht="19.5" customHeight="1">
      <c r="A22" s="125"/>
      <c r="B22" s="175" t="s">
        <v>268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13.5">
      <c r="A23" s="238" t="s">
        <v>145</v>
      </c>
      <c r="B23" s="119" t="s">
        <v>272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120"/>
      <c r="N23" s="120"/>
    </row>
    <row r="24" spans="1:14" s="117" customFormat="1" ht="20.25" customHeight="1">
      <c r="A24" s="240"/>
      <c r="B24" s="175" t="s">
        <v>268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ht="13.5">
      <c r="A25" s="238" t="s">
        <v>146</v>
      </c>
      <c r="B25" s="119" t="s">
        <v>273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120"/>
      <c r="N25" s="120"/>
    </row>
    <row r="26" spans="1:14" s="117" customFormat="1" ht="18.75" customHeight="1">
      <c r="A26" s="240"/>
      <c r="B26" s="175" t="s">
        <v>268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ht="53.25" customHeight="1">
      <c r="A27" s="238" t="s">
        <v>147</v>
      </c>
      <c r="B27" s="51" t="s">
        <v>274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49"/>
      <c r="N27" s="49"/>
    </row>
    <row r="28" spans="1:14" s="117" customFormat="1" ht="20.25" customHeight="1">
      <c r="A28" s="240"/>
      <c r="B28" s="175" t="s">
        <v>268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 ht="124.5" customHeight="1">
      <c r="A29" s="238" t="s">
        <v>148</v>
      </c>
      <c r="B29" s="51" t="s">
        <v>275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49"/>
      <c r="N29" s="49"/>
    </row>
    <row r="30" spans="1:14" s="117" customFormat="1" ht="18.75" customHeight="1">
      <c r="A30" s="240"/>
      <c r="B30" s="175" t="s">
        <v>268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30.75" customHeight="1">
      <c r="A31" s="238" t="s">
        <v>149</v>
      </c>
      <c r="B31" s="51" t="s">
        <v>276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49"/>
      <c r="N31" s="49"/>
    </row>
    <row r="32" spans="1:14" s="117" customFormat="1" ht="19.5" customHeight="1">
      <c r="A32" s="240"/>
      <c r="B32" s="175" t="s">
        <v>268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ht="27.75" customHeight="1">
      <c r="A33" s="238" t="s">
        <v>150</v>
      </c>
      <c r="B33" s="119" t="s">
        <v>277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120"/>
      <c r="N33" s="120"/>
    </row>
    <row r="34" spans="1:14" s="117" customFormat="1" ht="16.5" customHeight="1">
      <c r="A34" s="239"/>
      <c r="B34" s="175" t="s">
        <v>268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183.75" customHeight="1">
      <c r="A35" s="238" t="s">
        <v>151</v>
      </c>
      <c r="B35" s="119" t="s">
        <v>278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120"/>
      <c r="N35" s="120"/>
    </row>
    <row r="36" spans="1:14" s="117" customFormat="1" ht="16.5" customHeight="1">
      <c r="A36" s="239"/>
      <c r="B36" s="175" t="s">
        <v>268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ht="184.5">
      <c r="A37" s="238" t="s">
        <v>152</v>
      </c>
      <c r="B37" s="119" t="s">
        <v>278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120"/>
      <c r="N37" s="120"/>
    </row>
    <row r="38" spans="1:14" s="117" customFormat="1" ht="18" customHeight="1">
      <c r="A38" s="239"/>
      <c r="B38" s="175" t="s">
        <v>268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ht="36.75" customHeight="1">
      <c r="A39" s="238" t="s">
        <v>153</v>
      </c>
      <c r="B39" s="119" t="s">
        <v>279</v>
      </c>
      <c r="C39" s="202">
        <v>2500</v>
      </c>
      <c r="D39" s="202">
        <v>2125.7</v>
      </c>
      <c r="E39" s="202"/>
      <c r="F39" s="202"/>
      <c r="G39" s="202">
        <v>2500</v>
      </c>
      <c r="H39" s="202">
        <v>2125.7</v>
      </c>
      <c r="I39" s="202"/>
      <c r="J39" s="202"/>
      <c r="K39" s="202"/>
      <c r="L39" s="202"/>
      <c r="M39" s="120"/>
      <c r="N39" s="120"/>
    </row>
    <row r="40" spans="1:14" s="117" customFormat="1" ht="15" customHeight="1">
      <c r="A40" s="240"/>
      <c r="B40" s="175" t="s">
        <v>268</v>
      </c>
      <c r="C40" s="29">
        <v>50</v>
      </c>
      <c r="D40" s="29">
        <v>50</v>
      </c>
      <c r="E40" s="29"/>
      <c r="F40" s="29"/>
      <c r="G40" s="29">
        <v>50</v>
      </c>
      <c r="H40" s="29">
        <v>50</v>
      </c>
      <c r="I40" s="126"/>
      <c r="J40" s="126"/>
      <c r="K40" s="126"/>
      <c r="L40" s="126"/>
      <c r="M40" s="126"/>
      <c r="N40" s="126"/>
    </row>
    <row r="41" spans="1:14" ht="51.75" customHeight="1">
      <c r="A41" s="238" t="s">
        <v>154</v>
      </c>
      <c r="B41" s="119" t="s">
        <v>280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120"/>
      <c r="N41" s="120"/>
    </row>
    <row r="42" spans="1:14" s="117" customFormat="1" ht="17.25" customHeight="1">
      <c r="A42" s="240"/>
      <c r="B42" s="175" t="s">
        <v>268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ht="37.5" customHeight="1">
      <c r="A43" s="238" t="s">
        <v>155</v>
      </c>
      <c r="B43" s="119" t="s">
        <v>281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120"/>
      <c r="N43" s="120"/>
    </row>
    <row r="44" spans="1:14" s="117" customFormat="1" ht="19.5" customHeight="1">
      <c r="A44" s="240"/>
      <c r="B44" s="175" t="s">
        <v>268</v>
      </c>
      <c r="C44" s="127"/>
      <c r="D44" s="127"/>
      <c r="E44" s="127"/>
      <c r="F44" s="127"/>
      <c r="G44" s="127"/>
      <c r="H44" s="127"/>
      <c r="I44" s="128"/>
      <c r="J44" s="127"/>
      <c r="K44" s="127"/>
      <c r="L44" s="127"/>
      <c r="M44" s="127"/>
      <c r="N44" s="127"/>
    </row>
    <row r="45" spans="1:14" ht="27" customHeight="1">
      <c r="A45" s="238" t="s">
        <v>156</v>
      </c>
      <c r="B45" s="119" t="s">
        <v>282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120"/>
      <c r="N45" s="120"/>
    </row>
    <row r="46" spans="1:14" s="117" customFormat="1" ht="18.75" customHeight="1">
      <c r="A46" s="240"/>
      <c r="B46" s="175" t="s">
        <v>268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ht="17.25" customHeight="1">
      <c r="A47" s="39" t="s">
        <v>157</v>
      </c>
      <c r="B47" s="119" t="s">
        <v>283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120"/>
      <c r="N47" s="120"/>
    </row>
    <row r="48" spans="1:14" ht="18.75" customHeight="1">
      <c r="A48" s="27" t="s">
        <v>72</v>
      </c>
      <c r="B48" s="43" t="s">
        <v>73</v>
      </c>
      <c r="C48" s="32"/>
      <c r="D48" s="32"/>
      <c r="E48" s="32"/>
      <c r="F48" s="32"/>
      <c r="G48" s="32"/>
      <c r="H48" s="32"/>
      <c r="I48" s="112"/>
      <c r="J48" s="112"/>
      <c r="K48" s="112"/>
      <c r="L48" s="112"/>
      <c r="M48" s="29"/>
      <c r="N48" s="29"/>
    </row>
    <row r="49" spans="1:14" ht="50.25" customHeight="1">
      <c r="A49" s="238" t="s">
        <v>74</v>
      </c>
      <c r="B49" s="43" t="s">
        <v>284</v>
      </c>
      <c r="C49" s="29">
        <v>1</v>
      </c>
      <c r="D49" s="29">
        <v>1</v>
      </c>
      <c r="E49" s="29"/>
      <c r="F49" s="29"/>
      <c r="G49" s="29">
        <v>1</v>
      </c>
      <c r="H49" s="29">
        <v>1</v>
      </c>
      <c r="I49" s="29"/>
      <c r="J49" s="29"/>
      <c r="K49" s="29"/>
      <c r="L49" s="29"/>
      <c r="M49" s="29"/>
      <c r="N49" s="29"/>
    </row>
    <row r="50" spans="1:14" ht="50.25" customHeight="1">
      <c r="A50" s="240"/>
      <c r="B50" s="43" t="s">
        <v>285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58.5" customHeight="1">
      <c r="A51" s="40" t="s">
        <v>75</v>
      </c>
      <c r="B51" s="43" t="s">
        <v>158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66.75" customHeight="1">
      <c r="A52" s="14" t="s">
        <v>76</v>
      </c>
      <c r="B52" s="43" t="s">
        <v>159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80.25" customHeight="1">
      <c r="A53" s="39" t="s">
        <v>77</v>
      </c>
      <c r="B53" s="51" t="s">
        <v>78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s="117" customFormat="1" ht="21.75" customHeight="1">
      <c r="A54" s="129"/>
      <c r="B54" s="121" t="s">
        <v>70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s="117" customFormat="1" ht="16.5" customHeight="1">
      <c r="A55" s="130"/>
      <c r="B55" s="122" t="s">
        <v>71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</row>
  </sheetData>
  <sheetProtection/>
  <mergeCells count="23">
    <mergeCell ref="G4:H4"/>
    <mergeCell ref="I4:J4"/>
    <mergeCell ref="A23:A24"/>
    <mergeCell ref="A31:A32"/>
    <mergeCell ref="A29:A30"/>
    <mergeCell ref="A27:A28"/>
    <mergeCell ref="A25:A26"/>
    <mergeCell ref="A4:A5"/>
    <mergeCell ref="B4:B5"/>
    <mergeCell ref="C4:D4"/>
    <mergeCell ref="E4:F4"/>
    <mergeCell ref="A19:A20"/>
    <mergeCell ref="A49:A50"/>
    <mergeCell ref="A2:N2"/>
    <mergeCell ref="A33:A34"/>
    <mergeCell ref="A43:A44"/>
    <mergeCell ref="A45:A46"/>
    <mergeCell ref="A39:A40"/>
    <mergeCell ref="A35:A36"/>
    <mergeCell ref="A37:A38"/>
    <mergeCell ref="A41:A42"/>
    <mergeCell ref="K4:L4"/>
    <mergeCell ref="M4:N4"/>
  </mergeCells>
  <printOptions/>
  <pageMargins left="0.31496062992125984" right="0.2362204724409449" top="0.3937007874015748" bottom="0.35433070866141736" header="0.1968503937007874" footer="0.15748031496062992"/>
  <pageSetup fitToHeight="1000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5"/>
  <sheetViews>
    <sheetView zoomScale="90" zoomScaleNormal="90" zoomScalePageLayoutView="0" workbookViewId="0" topLeftCell="A1">
      <selection activeCell="A3" sqref="A3:N3"/>
    </sheetView>
  </sheetViews>
  <sheetFormatPr defaultColWidth="9.125" defaultRowHeight="12.75"/>
  <cols>
    <col min="1" max="1" width="9.125" style="59" customWidth="1"/>
    <col min="2" max="2" width="26.375" style="59" customWidth="1"/>
    <col min="3" max="3" width="9.125" style="59" customWidth="1"/>
    <col min="4" max="4" width="12.125" style="59" bestFit="1" customWidth="1"/>
    <col min="5" max="5" width="7.50390625" style="59" customWidth="1"/>
    <col min="6" max="6" width="6.625" style="59" customWidth="1"/>
    <col min="7" max="7" width="9.50390625" style="59" customWidth="1"/>
    <col min="8" max="8" width="10.00390625" style="59" customWidth="1"/>
    <col min="9" max="16384" width="9.125" style="59" customWidth="1"/>
  </cols>
  <sheetData>
    <row r="1" spans="1:14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 t="s">
        <v>304</v>
      </c>
      <c r="N1" s="58"/>
    </row>
    <row r="2" spans="1:14" ht="17.25">
      <c r="A2" s="287" t="s">
        <v>81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5.7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">
      <c r="A4" s="58"/>
      <c r="B4" s="65"/>
      <c r="E4" s="60"/>
      <c r="F4" s="10"/>
      <c r="G4" s="286"/>
      <c r="H4" s="286"/>
      <c r="I4" s="60"/>
      <c r="J4" s="60"/>
      <c r="K4" s="60"/>
      <c r="L4" s="60"/>
      <c r="M4" s="58"/>
      <c r="N4" s="58"/>
    </row>
    <row r="5" spans="1:14" ht="15">
      <c r="A5" s="58"/>
      <c r="B5" s="58"/>
      <c r="C5" s="7"/>
      <c r="D5" s="7"/>
      <c r="E5" s="61"/>
      <c r="F5" s="61"/>
      <c r="G5" s="61"/>
      <c r="H5" s="61"/>
      <c r="I5" s="61"/>
      <c r="J5" s="61"/>
      <c r="K5" s="61"/>
      <c r="L5" s="61"/>
      <c r="M5" s="58" t="s">
        <v>161</v>
      </c>
      <c r="N5" s="58"/>
    </row>
    <row r="6" spans="1:14" ht="42" customHeight="1">
      <c r="A6" s="288" t="s">
        <v>96</v>
      </c>
      <c r="B6" s="290" t="s">
        <v>97</v>
      </c>
      <c r="C6" s="283" t="s">
        <v>98</v>
      </c>
      <c r="D6" s="284"/>
      <c r="E6" s="283" t="s">
        <v>99</v>
      </c>
      <c r="F6" s="284"/>
      <c r="G6" s="283" t="s">
        <v>138</v>
      </c>
      <c r="H6" s="284"/>
      <c r="I6" s="283" t="s">
        <v>101</v>
      </c>
      <c r="J6" s="284"/>
      <c r="K6" s="283" t="s">
        <v>102</v>
      </c>
      <c r="L6" s="284"/>
      <c r="M6" s="283" t="s">
        <v>141</v>
      </c>
      <c r="N6" s="284"/>
    </row>
    <row r="7" spans="1:14" ht="12.75">
      <c r="A7" s="289"/>
      <c r="B7" s="291"/>
      <c r="C7" s="62" t="s">
        <v>142</v>
      </c>
      <c r="D7" s="62" t="s">
        <v>143</v>
      </c>
      <c r="E7" s="62" t="s">
        <v>142</v>
      </c>
      <c r="F7" s="62" t="s">
        <v>143</v>
      </c>
      <c r="G7" s="62" t="s">
        <v>142</v>
      </c>
      <c r="H7" s="62" t="s">
        <v>143</v>
      </c>
      <c r="I7" s="62" t="s">
        <v>142</v>
      </c>
      <c r="J7" s="62" t="s">
        <v>143</v>
      </c>
      <c r="K7" s="62" t="s">
        <v>142</v>
      </c>
      <c r="L7" s="62" t="s">
        <v>143</v>
      </c>
      <c r="M7" s="62" t="s">
        <v>142</v>
      </c>
      <c r="N7" s="62" t="s">
        <v>143</v>
      </c>
    </row>
    <row r="8" spans="1:14" ht="12.75">
      <c r="A8" s="63"/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</row>
    <row r="9" spans="1:14" ht="33.75" customHeight="1">
      <c r="A9" s="63">
        <v>1</v>
      </c>
      <c r="B9" s="66" t="s">
        <v>82</v>
      </c>
      <c r="C9" s="89">
        <f>SUM(E9,G9,I9,K9,M9)</f>
        <v>5</v>
      </c>
      <c r="D9" s="89">
        <f>SUM(F9,H9,J9,L9,N9)</f>
        <v>5</v>
      </c>
      <c r="E9" s="217"/>
      <c r="F9" s="217"/>
      <c r="G9" s="217">
        <v>1</v>
      </c>
      <c r="H9" s="217">
        <v>1</v>
      </c>
      <c r="I9" s="217">
        <v>1</v>
      </c>
      <c r="J9" s="217">
        <v>1</v>
      </c>
      <c r="K9" s="217">
        <v>3</v>
      </c>
      <c r="L9" s="217">
        <v>3</v>
      </c>
      <c r="M9" s="217"/>
      <c r="N9" s="217"/>
    </row>
    <row r="10" spans="1:14" ht="26.25">
      <c r="A10" s="67" t="s">
        <v>105</v>
      </c>
      <c r="B10" s="64" t="s">
        <v>83</v>
      </c>
      <c r="C10" s="89"/>
      <c r="D10" s="89">
        <f>SUM(F10,H10,J10,L10,N10)</f>
        <v>3</v>
      </c>
      <c r="E10" s="218"/>
      <c r="F10" s="218"/>
      <c r="G10" s="218"/>
      <c r="H10" s="218">
        <v>1</v>
      </c>
      <c r="I10" s="218"/>
      <c r="J10" s="218"/>
      <c r="K10" s="218"/>
      <c r="L10" s="218">
        <v>2</v>
      </c>
      <c r="M10" s="218"/>
      <c r="N10" s="218"/>
    </row>
    <row r="11" spans="1:14" ht="13.5">
      <c r="A11" s="63" t="s">
        <v>107</v>
      </c>
      <c r="B11" s="66" t="s">
        <v>84</v>
      </c>
      <c r="C11" s="89">
        <v>5</v>
      </c>
      <c r="D11" s="89">
        <f>SUM(F11,H11,J11,L11,N11)</f>
        <v>2</v>
      </c>
      <c r="E11" s="217"/>
      <c r="F11" s="217"/>
      <c r="G11" s="217">
        <v>1</v>
      </c>
      <c r="H11" s="217"/>
      <c r="I11" s="217">
        <v>1</v>
      </c>
      <c r="J11" s="217">
        <v>1</v>
      </c>
      <c r="K11" s="217">
        <v>2</v>
      </c>
      <c r="L11" s="217">
        <v>1</v>
      </c>
      <c r="M11" s="217"/>
      <c r="N11" s="217"/>
    </row>
    <row r="12" spans="1:14" ht="13.5">
      <c r="A12" s="63" t="s">
        <v>109</v>
      </c>
      <c r="B12" s="66" t="s">
        <v>85</v>
      </c>
      <c r="C12" s="89"/>
      <c r="D12" s="89"/>
      <c r="E12" s="217"/>
      <c r="F12" s="217"/>
      <c r="G12" s="217"/>
      <c r="H12" s="217"/>
      <c r="I12" s="217"/>
      <c r="J12" s="217"/>
      <c r="K12" s="217">
        <v>1</v>
      </c>
      <c r="L12" s="217"/>
      <c r="M12" s="217"/>
      <c r="N12" s="217"/>
    </row>
    <row r="13" spans="1:14" ht="13.5">
      <c r="A13" s="63">
        <v>2</v>
      </c>
      <c r="B13" s="66" t="s">
        <v>86</v>
      </c>
      <c r="C13" s="192"/>
      <c r="D13" s="192">
        <v>8074.7</v>
      </c>
      <c r="E13" s="217"/>
      <c r="F13" s="217"/>
      <c r="G13" s="217"/>
      <c r="H13" s="219">
        <v>4970.3</v>
      </c>
      <c r="I13" s="217"/>
      <c r="J13" s="219"/>
      <c r="K13" s="217"/>
      <c r="L13" s="219">
        <v>202.2</v>
      </c>
      <c r="M13" s="217"/>
      <c r="N13" s="217"/>
    </row>
    <row r="14" spans="1:15" ht="13.5">
      <c r="A14" s="63">
        <v>3</v>
      </c>
      <c r="B14" s="66" t="s">
        <v>87</v>
      </c>
      <c r="C14" s="192">
        <v>5404.8</v>
      </c>
      <c r="D14" s="192">
        <v>3258.4</v>
      </c>
      <c r="E14" s="217"/>
      <c r="F14" s="217"/>
      <c r="G14" s="219">
        <v>874.9</v>
      </c>
      <c r="H14" s="219"/>
      <c r="I14" s="219">
        <v>2685</v>
      </c>
      <c r="J14" s="219">
        <v>492.8</v>
      </c>
      <c r="K14" s="219">
        <v>357.9</v>
      </c>
      <c r="L14" s="219">
        <v>577.7</v>
      </c>
      <c r="M14" s="217"/>
      <c r="N14" s="217"/>
      <c r="O14" s="209"/>
    </row>
    <row r="15" spans="2:14" ht="12.75" hidden="1">
      <c r="B15" s="137" t="s">
        <v>236</v>
      </c>
      <c r="C15" s="220"/>
      <c r="D15" s="220"/>
      <c r="E15" s="221"/>
      <c r="F15" s="221"/>
      <c r="G15" s="220"/>
      <c r="H15" s="220"/>
      <c r="I15" s="220"/>
      <c r="J15" s="220"/>
      <c r="K15" s="221"/>
      <c r="L15" s="221"/>
      <c r="M15" s="221"/>
      <c r="N15" s="222"/>
    </row>
    <row r="16" spans="3:14" ht="12.75" hidden="1">
      <c r="C16" s="222"/>
      <c r="D16" s="222"/>
      <c r="E16" s="222"/>
      <c r="F16" s="222"/>
      <c r="G16" s="222"/>
      <c r="H16" s="223"/>
      <c r="I16" s="222"/>
      <c r="J16" s="65"/>
      <c r="K16" s="222"/>
      <c r="L16" s="65"/>
      <c r="M16" s="222"/>
      <c r="N16" s="222"/>
    </row>
    <row r="17" spans="2:14" ht="12.75" hidden="1">
      <c r="B17" s="59" t="s">
        <v>237</v>
      </c>
      <c r="C17" s="222"/>
      <c r="D17" s="222"/>
      <c r="E17" s="222"/>
      <c r="F17" s="222"/>
      <c r="G17" s="222"/>
      <c r="H17" s="65"/>
      <c r="I17" s="222"/>
      <c r="J17" s="65"/>
      <c r="K17" s="222"/>
      <c r="L17" s="65"/>
      <c r="M17" s="222"/>
      <c r="N17" s="222"/>
    </row>
    <row r="18" spans="3:14" ht="12.75" hidden="1"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</row>
    <row r="19" spans="3:14" ht="12.75" hidden="1"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</row>
    <row r="20" spans="3:14" ht="12.75" hidden="1"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26.25">
      <c r="A21" s="63">
        <v>4</v>
      </c>
      <c r="B21" s="66" t="s">
        <v>305</v>
      </c>
      <c r="C21" s="89">
        <v>5592</v>
      </c>
      <c r="D21" s="89">
        <v>5592</v>
      </c>
      <c r="E21" s="217"/>
      <c r="F21" s="217"/>
      <c r="G21" s="224">
        <f>G23+G24</f>
        <v>5592</v>
      </c>
      <c r="H21" s="224">
        <f>H23+H24</f>
        <v>5430</v>
      </c>
      <c r="I21" s="217"/>
      <c r="J21" s="217"/>
      <c r="K21" s="217"/>
      <c r="L21" s="217"/>
      <c r="M21" s="217"/>
      <c r="N21" s="217"/>
    </row>
    <row r="22" spans="1:14" ht="13.5">
      <c r="A22" s="63" t="s">
        <v>119</v>
      </c>
      <c r="B22" s="66" t="s">
        <v>306</v>
      </c>
      <c r="C22" s="89"/>
      <c r="D22" s="89"/>
      <c r="E22" s="217"/>
      <c r="F22" s="217"/>
      <c r="G22" s="30"/>
      <c r="H22" s="30"/>
      <c r="I22" s="217"/>
      <c r="J22" s="217"/>
      <c r="K22" s="217"/>
      <c r="L22" s="217"/>
      <c r="M22" s="217"/>
      <c r="N22" s="217"/>
    </row>
    <row r="23" spans="1:14" ht="52.5">
      <c r="A23" s="63" t="s">
        <v>307</v>
      </c>
      <c r="B23" s="66" t="s">
        <v>308</v>
      </c>
      <c r="C23" s="89">
        <v>2592</v>
      </c>
      <c r="D23" s="89">
        <v>2592</v>
      </c>
      <c r="E23" s="217"/>
      <c r="F23" s="217"/>
      <c r="G23" s="30">
        <v>2592</v>
      </c>
      <c r="H23" s="30">
        <v>2430</v>
      </c>
      <c r="I23" s="217"/>
      <c r="J23" s="217"/>
      <c r="K23" s="217"/>
      <c r="L23" s="217"/>
      <c r="M23" s="217"/>
      <c r="N23" s="217"/>
    </row>
    <row r="24" spans="1:14" ht="26.25">
      <c r="A24" s="63" t="s">
        <v>222</v>
      </c>
      <c r="B24" s="66" t="s">
        <v>309</v>
      </c>
      <c r="C24" s="89">
        <v>3000</v>
      </c>
      <c r="D24" s="89">
        <v>3000</v>
      </c>
      <c r="E24" s="217"/>
      <c r="F24" s="217"/>
      <c r="G24" s="193">
        <v>3000</v>
      </c>
      <c r="H24" s="193">
        <v>3000</v>
      </c>
      <c r="I24" s="217"/>
      <c r="J24" s="217"/>
      <c r="K24" s="217"/>
      <c r="L24" s="217"/>
      <c r="M24" s="217"/>
      <c r="N24" s="217"/>
    </row>
    <row r="25" spans="1:14" ht="13.5">
      <c r="A25" s="63" t="s">
        <v>310</v>
      </c>
      <c r="B25" s="66" t="s">
        <v>311</v>
      </c>
      <c r="C25" s="89"/>
      <c r="D25" s="89"/>
      <c r="E25" s="217"/>
      <c r="F25" s="217"/>
      <c r="G25" s="217"/>
      <c r="H25" s="217"/>
      <c r="I25" s="217"/>
      <c r="J25" s="217"/>
      <c r="K25" s="217"/>
      <c r="L25" s="217"/>
      <c r="M25" s="217"/>
      <c r="N25" s="217"/>
    </row>
  </sheetData>
  <sheetProtection/>
  <mergeCells count="11">
    <mergeCell ref="E6:F6"/>
    <mergeCell ref="G6:H6"/>
    <mergeCell ref="I6:J6"/>
    <mergeCell ref="K6:L6"/>
    <mergeCell ref="A3:N3"/>
    <mergeCell ref="G4:H4"/>
    <mergeCell ref="A2:N2"/>
    <mergeCell ref="M6:N6"/>
    <mergeCell ref="A6:A7"/>
    <mergeCell ref="B6:B7"/>
    <mergeCell ref="C6:D6"/>
  </mergeCells>
  <printOptions/>
  <pageMargins left="0.31" right="0.21" top="0.75" bottom="0.37" header="0.5" footer="0.16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selection activeCell="O10" sqref="O10"/>
    </sheetView>
  </sheetViews>
  <sheetFormatPr defaultColWidth="9.125" defaultRowHeight="12.75"/>
  <cols>
    <col min="1" max="1" width="5.50390625" style="152" customWidth="1"/>
    <col min="2" max="2" width="27.125" style="152" customWidth="1"/>
    <col min="3" max="3" width="6.125" style="150" customWidth="1"/>
    <col min="4" max="4" width="7.50390625" style="150" customWidth="1"/>
    <col min="5" max="5" width="9.00390625" style="150" customWidth="1"/>
    <col min="6" max="8" width="9.375" style="150" customWidth="1"/>
    <col min="9" max="9" width="6.125" style="145" customWidth="1"/>
    <col min="10" max="10" width="8.50390625" style="145" customWidth="1"/>
    <col min="11" max="11" width="8.375" style="150" customWidth="1"/>
    <col min="12" max="14" width="9.00390625" style="150" customWidth="1"/>
    <col min="15" max="16384" width="9.125" style="145" customWidth="1"/>
  </cols>
  <sheetData>
    <row r="1" spans="1:14" ht="15">
      <c r="A1" s="168"/>
      <c r="B1" s="168"/>
      <c r="C1" s="169"/>
      <c r="D1" s="169"/>
      <c r="E1" s="169"/>
      <c r="F1" s="169"/>
      <c r="G1" s="169"/>
      <c r="H1" s="169"/>
      <c r="I1" s="170"/>
      <c r="J1" s="170"/>
      <c r="K1" s="169"/>
      <c r="L1" s="169"/>
      <c r="M1" s="169"/>
      <c r="N1" s="169"/>
    </row>
    <row r="2" spans="1:19" ht="63" customHeight="1">
      <c r="A2" s="293" t="s">
        <v>238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146"/>
      <c r="P2" s="146"/>
      <c r="Q2" s="146"/>
      <c r="R2" s="146"/>
      <c r="S2" s="146"/>
    </row>
    <row r="3" spans="1:14" ht="15" customHeight="1">
      <c r="A3" s="147"/>
      <c r="B3" s="147"/>
      <c r="C3" s="143"/>
      <c r="D3" s="143"/>
      <c r="E3" s="143"/>
      <c r="F3" s="143"/>
      <c r="G3" s="143"/>
      <c r="H3" s="143"/>
      <c r="I3" s="144"/>
      <c r="J3" s="144"/>
      <c r="K3" s="143"/>
      <c r="L3" s="143"/>
      <c r="M3" s="143"/>
      <c r="N3" s="143"/>
    </row>
    <row r="4" spans="1:14" s="148" customFormat="1" ht="127.5" customHeight="1">
      <c r="A4" s="292" t="s">
        <v>258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5" ht="18" customHeight="1">
      <c r="A5" s="149"/>
      <c r="B5" s="149"/>
      <c r="E5" s="188"/>
    </row>
    <row r="6" spans="1:14" ht="14.25">
      <c r="A6" s="149"/>
      <c r="B6" s="149"/>
      <c r="M6" s="294" t="s">
        <v>161</v>
      </c>
      <c r="N6" s="295"/>
    </row>
    <row r="7" spans="1:14" s="151" customFormat="1" ht="36.75" customHeight="1">
      <c r="A7" s="296" t="s">
        <v>194</v>
      </c>
      <c r="B7" s="296" t="s">
        <v>97</v>
      </c>
      <c r="C7" s="297" t="s">
        <v>319</v>
      </c>
      <c r="D7" s="297"/>
      <c r="E7" s="297"/>
      <c r="F7" s="297"/>
      <c r="G7" s="297"/>
      <c r="H7" s="297"/>
      <c r="I7" s="297" t="s">
        <v>320</v>
      </c>
      <c r="J7" s="297"/>
      <c r="K7" s="297"/>
      <c r="L7" s="297"/>
      <c r="M7" s="297"/>
      <c r="N7" s="297"/>
    </row>
    <row r="8" spans="1:14" s="151" customFormat="1" ht="60">
      <c r="A8" s="296"/>
      <c r="B8" s="296"/>
      <c r="C8" s="154" t="s">
        <v>240</v>
      </c>
      <c r="D8" s="154" t="s">
        <v>241</v>
      </c>
      <c r="E8" s="155" t="s">
        <v>242</v>
      </c>
      <c r="F8" s="155" t="s">
        <v>243</v>
      </c>
      <c r="G8" s="155" t="s">
        <v>244</v>
      </c>
      <c r="H8" s="155" t="s">
        <v>245</v>
      </c>
      <c r="I8" s="154" t="s">
        <v>240</v>
      </c>
      <c r="J8" s="154" t="s">
        <v>241</v>
      </c>
      <c r="K8" s="155" t="s">
        <v>242</v>
      </c>
      <c r="L8" s="155" t="s">
        <v>243</v>
      </c>
      <c r="M8" s="155" t="s">
        <v>244</v>
      </c>
      <c r="N8" s="155" t="s">
        <v>245</v>
      </c>
    </row>
    <row r="9" spans="1:14" s="151" customFormat="1" ht="13.5">
      <c r="A9" s="156"/>
      <c r="B9" s="157">
        <v>1</v>
      </c>
      <c r="C9" s="153">
        <v>2</v>
      </c>
      <c r="D9" s="153">
        <v>3</v>
      </c>
      <c r="E9" s="153">
        <v>4</v>
      </c>
      <c r="F9" s="153">
        <v>5</v>
      </c>
      <c r="G9" s="153">
        <v>6</v>
      </c>
      <c r="H9" s="153">
        <v>7</v>
      </c>
      <c r="I9" s="153">
        <v>8</v>
      </c>
      <c r="J9" s="153">
        <v>9</v>
      </c>
      <c r="K9" s="153">
        <v>10</v>
      </c>
      <c r="L9" s="153">
        <v>11</v>
      </c>
      <c r="M9" s="153">
        <v>12</v>
      </c>
      <c r="N9" s="153">
        <v>13</v>
      </c>
    </row>
    <row r="10" spans="1:14" s="151" customFormat="1" ht="93">
      <c r="A10" s="158" t="s">
        <v>226</v>
      </c>
      <c r="B10" s="159" t="s">
        <v>312</v>
      </c>
      <c r="C10" s="230">
        <f>C20+C24+C11</f>
        <v>10</v>
      </c>
      <c r="D10" s="236">
        <f>D20+D24+D11</f>
        <v>52.3</v>
      </c>
      <c r="E10" s="236">
        <f>E20+E24+E11</f>
        <v>52.3</v>
      </c>
      <c r="F10" s="230">
        <f>F20+F24+F11</f>
        <v>0</v>
      </c>
      <c r="G10" s="230">
        <f>G20+G24+G11</f>
        <v>0</v>
      </c>
      <c r="H10" s="162" t="s">
        <v>136</v>
      </c>
      <c r="I10" s="230">
        <f>I20+I24+I11</f>
        <v>6</v>
      </c>
      <c r="J10" s="236">
        <f>J20+J24+J11</f>
        <v>27</v>
      </c>
      <c r="K10" s="236">
        <f>K20+K24+K11</f>
        <v>27</v>
      </c>
      <c r="L10" s="230">
        <f>L20+L24+L11</f>
        <v>0</v>
      </c>
      <c r="M10" s="230">
        <f>M20+M24+M11</f>
        <v>0</v>
      </c>
      <c r="N10" s="162" t="s">
        <v>136</v>
      </c>
    </row>
    <row r="11" spans="1:14" ht="46.5">
      <c r="A11" s="160" t="s">
        <v>105</v>
      </c>
      <c r="B11" s="161" t="s">
        <v>246</v>
      </c>
      <c r="C11" s="229">
        <f>C13</f>
        <v>2</v>
      </c>
      <c r="D11" s="231">
        <f>D13</f>
        <v>8.7</v>
      </c>
      <c r="E11" s="231">
        <f>E13</f>
        <v>8.7</v>
      </c>
      <c r="F11" s="229">
        <f>F13</f>
        <v>0</v>
      </c>
      <c r="G11" s="229">
        <f>G13</f>
        <v>0</v>
      </c>
      <c r="H11" s="235" t="s">
        <v>136</v>
      </c>
      <c r="I11" s="232">
        <f>I13</f>
        <v>2</v>
      </c>
      <c r="J11" s="233">
        <f>J13</f>
        <v>8.7</v>
      </c>
      <c r="K11" s="233">
        <f>K13</f>
        <v>8.7</v>
      </c>
      <c r="L11" s="232">
        <f>L13</f>
        <v>0</v>
      </c>
      <c r="M11" s="232">
        <f>M13</f>
        <v>0</v>
      </c>
      <c r="N11" s="162" t="s">
        <v>136</v>
      </c>
    </row>
    <row r="12" spans="1:14" ht="30" customHeight="1">
      <c r="A12" s="163" t="s">
        <v>186</v>
      </c>
      <c r="B12" s="177" t="s">
        <v>313</v>
      </c>
      <c r="C12" s="201"/>
      <c r="D12" s="164"/>
      <c r="E12" s="164"/>
      <c r="F12" s="164"/>
      <c r="G12" s="164"/>
      <c r="H12" s="162" t="s">
        <v>136</v>
      </c>
      <c r="I12" s="201"/>
      <c r="J12" s="164"/>
      <c r="K12" s="164"/>
      <c r="L12" s="164"/>
      <c r="M12" s="164"/>
      <c r="N12" s="162" t="s">
        <v>136</v>
      </c>
    </row>
    <row r="13" spans="1:14" ht="53.25" customHeight="1">
      <c r="A13" s="163" t="s">
        <v>187</v>
      </c>
      <c r="B13" s="177" t="s">
        <v>314</v>
      </c>
      <c r="C13" s="201">
        <f>1+1</f>
        <v>2</v>
      </c>
      <c r="D13" s="164">
        <f>2.7+6</f>
        <v>8.7</v>
      </c>
      <c r="E13" s="164">
        <f>2.7+6</f>
        <v>8.7</v>
      </c>
      <c r="F13" s="164"/>
      <c r="G13" s="164"/>
      <c r="H13" s="162" t="s">
        <v>136</v>
      </c>
      <c r="I13" s="201">
        <f>1+1</f>
        <v>2</v>
      </c>
      <c r="J13" s="164">
        <f>2.7+6</f>
        <v>8.7</v>
      </c>
      <c r="K13" s="164">
        <f>2.7+6</f>
        <v>8.7</v>
      </c>
      <c r="L13" s="164"/>
      <c r="M13" s="164"/>
      <c r="N13" s="162" t="s">
        <v>136</v>
      </c>
    </row>
    <row r="14" spans="1:14" ht="46.5">
      <c r="A14" s="160" t="s">
        <v>107</v>
      </c>
      <c r="B14" s="161" t="s">
        <v>248</v>
      </c>
      <c r="C14" s="164"/>
      <c r="D14" s="164"/>
      <c r="E14" s="164"/>
      <c r="F14" s="164"/>
      <c r="G14" s="164"/>
      <c r="H14" s="162" t="s">
        <v>136</v>
      </c>
      <c r="I14" s="162"/>
      <c r="J14" s="162"/>
      <c r="K14" s="162"/>
      <c r="L14" s="162"/>
      <c r="M14" s="162"/>
      <c r="N14" s="162" t="s">
        <v>136</v>
      </c>
    </row>
    <row r="15" spans="1:14" ht="30" customHeight="1">
      <c r="A15" s="163" t="s">
        <v>166</v>
      </c>
      <c r="B15" s="177" t="s">
        <v>313</v>
      </c>
      <c r="C15" s="164"/>
      <c r="D15" s="164"/>
      <c r="E15" s="164"/>
      <c r="F15" s="164"/>
      <c r="G15" s="164"/>
      <c r="H15" s="162" t="s">
        <v>136</v>
      </c>
      <c r="I15" s="164"/>
      <c r="J15" s="164"/>
      <c r="K15" s="164"/>
      <c r="L15" s="164"/>
      <c r="M15" s="164"/>
      <c r="N15" s="162" t="s">
        <v>136</v>
      </c>
    </row>
    <row r="16" spans="1:14" ht="45.75" customHeight="1">
      <c r="A16" s="163" t="s">
        <v>169</v>
      </c>
      <c r="B16" s="177" t="s">
        <v>314</v>
      </c>
      <c r="C16" s="164"/>
      <c r="D16" s="164"/>
      <c r="E16" s="164"/>
      <c r="F16" s="164"/>
      <c r="G16" s="164"/>
      <c r="H16" s="162" t="s">
        <v>136</v>
      </c>
      <c r="I16" s="164"/>
      <c r="J16" s="164"/>
      <c r="K16" s="164"/>
      <c r="L16" s="164"/>
      <c r="M16" s="164"/>
      <c r="N16" s="162" t="s">
        <v>136</v>
      </c>
    </row>
    <row r="17" spans="1:14" ht="62.25">
      <c r="A17" s="160" t="s">
        <v>109</v>
      </c>
      <c r="B17" s="161" t="s">
        <v>249</v>
      </c>
      <c r="C17" s="164"/>
      <c r="D17" s="164"/>
      <c r="E17" s="164"/>
      <c r="F17" s="164"/>
      <c r="G17" s="164"/>
      <c r="H17" s="162" t="s">
        <v>136</v>
      </c>
      <c r="I17" s="165"/>
      <c r="J17" s="165"/>
      <c r="K17" s="165"/>
      <c r="L17" s="165"/>
      <c r="M17" s="165"/>
      <c r="N17" s="162" t="s">
        <v>136</v>
      </c>
    </row>
    <row r="18" spans="1:14" ht="33.75" customHeight="1">
      <c r="A18" s="163" t="s">
        <v>173</v>
      </c>
      <c r="B18" s="177" t="s">
        <v>313</v>
      </c>
      <c r="C18" s="164"/>
      <c r="D18" s="164"/>
      <c r="E18" s="164"/>
      <c r="F18" s="164"/>
      <c r="G18" s="164"/>
      <c r="H18" s="162" t="s">
        <v>136</v>
      </c>
      <c r="I18" s="164"/>
      <c r="J18" s="164"/>
      <c r="K18" s="164"/>
      <c r="L18" s="164"/>
      <c r="M18" s="164"/>
      <c r="N18" s="162" t="s">
        <v>136</v>
      </c>
    </row>
    <row r="19" spans="1:14" ht="50.25" customHeight="1">
      <c r="A19" s="163" t="s">
        <v>250</v>
      </c>
      <c r="B19" s="177" t="s">
        <v>314</v>
      </c>
      <c r="C19" s="164"/>
      <c r="D19" s="164"/>
      <c r="E19" s="164"/>
      <c r="F19" s="164"/>
      <c r="G19" s="164"/>
      <c r="H19" s="162" t="s">
        <v>136</v>
      </c>
      <c r="I19" s="164"/>
      <c r="J19" s="164"/>
      <c r="K19" s="164"/>
      <c r="L19" s="164"/>
      <c r="M19" s="164"/>
      <c r="N19" s="162" t="s">
        <v>136</v>
      </c>
    </row>
    <row r="20" spans="1:14" ht="30.75">
      <c r="A20" s="160" t="s">
        <v>111</v>
      </c>
      <c r="B20" s="161" t="s">
        <v>251</v>
      </c>
      <c r="C20" s="229">
        <f>C21+C22+C23</f>
        <v>6</v>
      </c>
      <c r="D20" s="229">
        <f>D21+D22+D23</f>
        <v>36.3</v>
      </c>
      <c r="E20" s="229">
        <f>E21+E22+E23</f>
        <v>36.3</v>
      </c>
      <c r="F20" s="229">
        <f>F21+F22+F23</f>
        <v>0</v>
      </c>
      <c r="G20" s="229">
        <f>G21+G22+G23</f>
        <v>0</v>
      </c>
      <c r="H20" s="162" t="s">
        <v>136</v>
      </c>
      <c r="I20" s="229">
        <f>I22+I21+I23</f>
        <v>3</v>
      </c>
      <c r="J20" s="229">
        <f>J22+J21+J23</f>
        <v>16</v>
      </c>
      <c r="K20" s="229">
        <f>K22+K21+K23</f>
        <v>16</v>
      </c>
      <c r="L20" s="229">
        <f>L22+L21+L23</f>
        <v>0</v>
      </c>
      <c r="M20" s="229">
        <f>M22+M21+M23</f>
        <v>0</v>
      </c>
      <c r="N20" s="162" t="s">
        <v>136</v>
      </c>
    </row>
    <row r="21" spans="1:14" ht="34.5" customHeight="1">
      <c r="A21" s="163" t="s">
        <v>252</v>
      </c>
      <c r="B21" s="177" t="s">
        <v>313</v>
      </c>
      <c r="C21" s="201">
        <v>2</v>
      </c>
      <c r="D21" s="164">
        <v>12.3</v>
      </c>
      <c r="E21" s="164">
        <v>12.3</v>
      </c>
      <c r="F21" s="164"/>
      <c r="G21" s="164"/>
      <c r="H21" s="164" t="s">
        <v>136</v>
      </c>
      <c r="I21" s="201"/>
      <c r="J21" s="164"/>
      <c r="K21" s="164"/>
      <c r="L21" s="164"/>
      <c r="M21" s="164"/>
      <c r="N21" s="162" t="s">
        <v>136</v>
      </c>
    </row>
    <row r="22" spans="1:14" ht="46.5" customHeight="1">
      <c r="A22" s="163" t="s">
        <v>253</v>
      </c>
      <c r="B22" s="177" t="s">
        <v>314</v>
      </c>
      <c r="C22" s="201">
        <f>2+2</f>
        <v>4</v>
      </c>
      <c r="D22" s="164">
        <f>10+14</f>
        <v>24</v>
      </c>
      <c r="E22" s="164">
        <f>10+14</f>
        <v>24</v>
      </c>
      <c r="F22" s="164"/>
      <c r="G22" s="164"/>
      <c r="H22" s="164" t="s">
        <v>136</v>
      </c>
      <c r="I22" s="201">
        <f>1+2</f>
        <v>3</v>
      </c>
      <c r="J22" s="164">
        <f>2+14</f>
        <v>16</v>
      </c>
      <c r="K22" s="164">
        <f>2+14</f>
        <v>16</v>
      </c>
      <c r="L22" s="164"/>
      <c r="M22" s="162"/>
      <c r="N22" s="162" t="s">
        <v>136</v>
      </c>
    </row>
    <row r="23" spans="1:14" ht="36.75" customHeight="1">
      <c r="A23" s="163" t="s">
        <v>254</v>
      </c>
      <c r="B23" s="177" t="s">
        <v>315</v>
      </c>
      <c r="C23" s="201"/>
      <c r="D23" s="164"/>
      <c r="E23" s="164"/>
      <c r="F23" s="164"/>
      <c r="G23" s="164"/>
      <c r="H23" s="164"/>
      <c r="I23" s="201"/>
      <c r="J23" s="164"/>
      <c r="K23" s="164"/>
      <c r="L23" s="164"/>
      <c r="M23" s="164"/>
      <c r="N23" s="162"/>
    </row>
    <row r="24" spans="1:14" ht="46.5">
      <c r="A24" s="166" t="s">
        <v>79</v>
      </c>
      <c r="B24" s="167" t="s">
        <v>255</v>
      </c>
      <c r="C24" s="229">
        <f>C26</f>
        <v>2</v>
      </c>
      <c r="D24" s="231">
        <f>D26</f>
        <v>7.3</v>
      </c>
      <c r="E24" s="231">
        <f>E26</f>
        <v>7.3</v>
      </c>
      <c r="F24" s="229">
        <f>F26</f>
        <v>0</v>
      </c>
      <c r="G24" s="229">
        <f>G26</f>
        <v>0</v>
      </c>
      <c r="H24" s="231"/>
      <c r="I24" s="232">
        <f>I25+I26</f>
        <v>1</v>
      </c>
      <c r="J24" s="233">
        <f>J25+J26</f>
        <v>2.3</v>
      </c>
      <c r="K24" s="233">
        <f>K25+K26</f>
        <v>2.3</v>
      </c>
      <c r="L24" s="233"/>
      <c r="M24" s="234"/>
      <c r="N24" s="234">
        <v>0</v>
      </c>
    </row>
    <row r="25" spans="1:14" ht="30.75">
      <c r="A25" s="163" t="s">
        <v>256</v>
      </c>
      <c r="B25" s="177" t="s">
        <v>313</v>
      </c>
      <c r="C25" s="164"/>
      <c r="D25" s="164"/>
      <c r="E25" s="164"/>
      <c r="F25" s="164"/>
      <c r="G25" s="164"/>
      <c r="H25" s="164"/>
      <c r="I25" s="212"/>
      <c r="J25" s="212"/>
      <c r="K25" s="212"/>
      <c r="L25" s="212"/>
      <c r="M25" s="164"/>
      <c r="N25" s="164"/>
    </row>
    <row r="26" spans="1:14" ht="48.75" customHeight="1">
      <c r="A26" s="163" t="s">
        <v>257</v>
      </c>
      <c r="B26" s="177" t="s">
        <v>314</v>
      </c>
      <c r="C26" s="201">
        <f>1+1</f>
        <v>2</v>
      </c>
      <c r="D26" s="164">
        <f>5+2.3</f>
        <v>7.3</v>
      </c>
      <c r="E26" s="164">
        <f>5+2.3</f>
        <v>7.3</v>
      </c>
      <c r="F26" s="164"/>
      <c r="G26" s="164"/>
      <c r="H26" s="164"/>
      <c r="I26" s="211">
        <v>1</v>
      </c>
      <c r="J26" s="212">
        <v>2.3</v>
      </c>
      <c r="K26" s="212">
        <v>2.3</v>
      </c>
      <c r="L26" s="212"/>
      <c r="M26" s="186"/>
      <c r="N26" s="164"/>
    </row>
    <row r="27" spans="1:14" ht="114" customHeight="1">
      <c r="A27" s="163" t="s">
        <v>234</v>
      </c>
      <c r="B27" s="177" t="s">
        <v>316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1:14" ht="124.5">
      <c r="A28" s="163" t="s">
        <v>114</v>
      </c>
      <c r="B28" s="177" t="s">
        <v>317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ht="46.5">
      <c r="A29" s="163" t="s">
        <v>196</v>
      </c>
      <c r="B29" s="177" t="s">
        <v>318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:H4"/>
    </sheetView>
  </sheetViews>
  <sheetFormatPr defaultColWidth="9.125" defaultRowHeight="12.75"/>
  <cols>
    <col min="1" max="1" width="7.375" style="3" customWidth="1"/>
    <col min="2" max="2" width="29.625" style="3" customWidth="1"/>
    <col min="3" max="3" width="9.125" style="3" customWidth="1"/>
    <col min="4" max="4" width="10.50390625" style="3" customWidth="1"/>
    <col min="5" max="16384" width="9.125" style="3" customWidth="1"/>
  </cols>
  <sheetData>
    <row r="1" spans="1:8" ht="12.75">
      <c r="A1" s="19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50" t="s">
        <v>184</v>
      </c>
      <c r="B3" s="250"/>
      <c r="C3" s="250"/>
      <c r="D3" s="250"/>
      <c r="E3" s="250"/>
      <c r="F3" s="250"/>
      <c r="G3" s="250"/>
      <c r="H3" s="250"/>
    </row>
    <row r="4" spans="1:8" ht="15.75">
      <c r="A4" s="251"/>
      <c r="B4" s="251"/>
      <c r="C4" s="251"/>
      <c r="D4" s="251"/>
      <c r="E4" s="251"/>
      <c r="F4" s="251"/>
      <c r="G4" s="251"/>
      <c r="H4" s="251"/>
    </row>
    <row r="5" spans="1:8" ht="15">
      <c r="A5" s="19"/>
      <c r="B5" s="45"/>
      <c r="C5" s="10"/>
      <c r="D5" s="69"/>
      <c r="E5" s="46"/>
      <c r="F5" s="46"/>
      <c r="G5" s="46"/>
      <c r="H5" s="21"/>
    </row>
    <row r="6" spans="3:7" ht="15">
      <c r="C6" s="7"/>
      <c r="D6" s="7"/>
      <c r="G6" s="189"/>
    </row>
    <row r="7" spans="1:8" ht="42" customHeight="1">
      <c r="A7" s="238" t="s">
        <v>96</v>
      </c>
      <c r="B7" s="252" t="s">
        <v>97</v>
      </c>
      <c r="C7" s="248" t="s">
        <v>321</v>
      </c>
      <c r="D7" s="249"/>
      <c r="E7" s="248" t="s">
        <v>101</v>
      </c>
      <c r="F7" s="249"/>
      <c r="G7" s="248" t="s">
        <v>102</v>
      </c>
      <c r="H7" s="249"/>
    </row>
    <row r="8" spans="1:8" ht="12.75">
      <c r="A8" s="247"/>
      <c r="B8" s="253"/>
      <c r="C8" s="47" t="s">
        <v>142</v>
      </c>
      <c r="D8" s="47" t="s">
        <v>143</v>
      </c>
      <c r="E8" s="47" t="s">
        <v>142</v>
      </c>
      <c r="F8" s="47" t="s">
        <v>143</v>
      </c>
      <c r="G8" s="47" t="s">
        <v>142</v>
      </c>
      <c r="H8" s="47" t="s">
        <v>143</v>
      </c>
    </row>
    <row r="9" spans="1:8" ht="12.75">
      <c r="A9" s="35"/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</row>
    <row r="10" spans="1:8" ht="92.25">
      <c r="A10" s="14">
        <v>1</v>
      </c>
      <c r="B10" s="15" t="s">
        <v>322</v>
      </c>
      <c r="C10" s="50"/>
      <c r="D10" s="50"/>
      <c r="E10" s="50"/>
      <c r="F10" s="50"/>
      <c r="G10" s="50"/>
      <c r="H10" s="50"/>
    </row>
    <row r="11" spans="1:8" ht="31.5" customHeight="1">
      <c r="A11" s="14" t="s">
        <v>105</v>
      </c>
      <c r="B11" s="49" t="s">
        <v>323</v>
      </c>
      <c r="C11" s="49"/>
      <c r="D11" s="49"/>
      <c r="E11" s="49"/>
      <c r="F11" s="49"/>
      <c r="G11" s="49"/>
      <c r="H11" s="49"/>
    </row>
    <row r="12" spans="1:8" ht="129" customHeight="1">
      <c r="A12" s="27" t="s">
        <v>186</v>
      </c>
      <c r="B12" s="49" t="s">
        <v>324</v>
      </c>
      <c r="C12" s="49"/>
      <c r="D12" s="49"/>
      <c r="E12" s="49"/>
      <c r="F12" s="49"/>
      <c r="G12" s="49"/>
      <c r="H12" s="49"/>
    </row>
    <row r="13" spans="1:8" ht="26.25">
      <c r="A13" s="27" t="s">
        <v>107</v>
      </c>
      <c r="B13" s="49" t="s">
        <v>325</v>
      </c>
      <c r="C13" s="41"/>
      <c r="D13" s="41"/>
      <c r="E13" s="41"/>
      <c r="F13" s="41"/>
      <c r="G13" s="41"/>
      <c r="H13" s="41"/>
    </row>
    <row r="14" spans="1:8" ht="144.75">
      <c r="A14" s="27" t="s">
        <v>166</v>
      </c>
      <c r="B14" s="33" t="s">
        <v>326</v>
      </c>
      <c r="C14" s="50"/>
      <c r="D14" s="50"/>
      <c r="E14" s="50"/>
      <c r="F14" s="50"/>
      <c r="G14" s="50"/>
      <c r="H14" s="50"/>
    </row>
    <row r="15" spans="1:8" ht="32.25" customHeight="1">
      <c r="A15" s="27" t="s">
        <v>109</v>
      </c>
      <c r="B15" s="49" t="s">
        <v>327</v>
      </c>
      <c r="C15" s="49"/>
      <c r="D15" s="49"/>
      <c r="E15" s="49"/>
      <c r="F15" s="49"/>
      <c r="G15" s="49"/>
      <c r="H15" s="49"/>
    </row>
    <row r="16" spans="1:8" ht="132">
      <c r="A16" s="27" t="s">
        <v>173</v>
      </c>
      <c r="B16" s="38" t="s">
        <v>328</v>
      </c>
      <c r="C16" s="38"/>
      <c r="D16" s="38"/>
      <c r="E16" s="38"/>
      <c r="F16" s="38"/>
      <c r="G16" s="38"/>
      <c r="H16" s="38"/>
    </row>
    <row r="17" spans="1:8" ht="29.25" customHeight="1">
      <c r="A17" s="27" t="s">
        <v>111</v>
      </c>
      <c r="B17" s="38" t="s">
        <v>329</v>
      </c>
      <c r="C17" s="38"/>
      <c r="D17" s="38"/>
      <c r="E17" s="38"/>
      <c r="F17" s="38"/>
      <c r="G17" s="38"/>
      <c r="H17" s="38"/>
    </row>
    <row r="18" spans="1:8" ht="128.25" customHeight="1">
      <c r="A18" s="27" t="s">
        <v>252</v>
      </c>
      <c r="B18" s="38" t="s">
        <v>330</v>
      </c>
      <c r="C18" s="38"/>
      <c r="D18" s="38"/>
      <c r="E18" s="38"/>
      <c r="F18" s="38"/>
      <c r="G18" s="38"/>
      <c r="H18" s="38"/>
    </row>
    <row r="19" spans="1:8" ht="26.25">
      <c r="A19" s="27" t="s">
        <v>79</v>
      </c>
      <c r="B19" s="38" t="s">
        <v>331</v>
      </c>
      <c r="C19" s="38"/>
      <c r="D19" s="38"/>
      <c r="E19" s="38"/>
      <c r="F19" s="38"/>
      <c r="G19" s="38"/>
      <c r="H19" s="38"/>
    </row>
    <row r="20" spans="1:8" ht="132">
      <c r="A20" s="27" t="s">
        <v>256</v>
      </c>
      <c r="B20" s="38" t="s">
        <v>330</v>
      </c>
      <c r="C20" s="38"/>
      <c r="D20" s="38"/>
      <c r="E20" s="38"/>
      <c r="F20" s="38"/>
      <c r="G20" s="38"/>
      <c r="H20" s="38"/>
    </row>
    <row r="21" spans="1:8" ht="30" customHeight="1">
      <c r="A21" s="39" t="s">
        <v>332</v>
      </c>
      <c r="B21" s="38" t="s">
        <v>334</v>
      </c>
      <c r="C21" s="38"/>
      <c r="D21" s="38"/>
      <c r="E21" s="38"/>
      <c r="F21" s="38"/>
      <c r="G21" s="38"/>
      <c r="H21" s="38"/>
    </row>
    <row r="22" spans="1:8" ht="132">
      <c r="A22" s="27" t="s">
        <v>333</v>
      </c>
      <c r="B22" s="38" t="s">
        <v>330</v>
      </c>
      <c r="C22" s="38"/>
      <c r="D22" s="38"/>
      <c r="E22" s="38"/>
      <c r="F22" s="38"/>
      <c r="G22" s="38"/>
      <c r="H22" s="38"/>
    </row>
    <row r="23" spans="1:8" ht="144.75">
      <c r="A23" s="27" t="s">
        <v>335</v>
      </c>
      <c r="B23" s="38" t="s">
        <v>337</v>
      </c>
      <c r="C23" s="38"/>
      <c r="D23" s="38"/>
      <c r="E23" s="38"/>
      <c r="F23" s="38"/>
      <c r="G23" s="38"/>
      <c r="H23" s="38"/>
    </row>
    <row r="24" spans="1:8" ht="132.75" customHeight="1">
      <c r="A24" s="39" t="s">
        <v>336</v>
      </c>
      <c r="B24" s="38" t="s">
        <v>330</v>
      </c>
      <c r="C24" s="38"/>
      <c r="D24" s="38"/>
      <c r="E24" s="38"/>
      <c r="F24" s="38"/>
      <c r="G24" s="38"/>
      <c r="H24" s="38"/>
    </row>
    <row r="25" spans="1:8" ht="39">
      <c r="A25" s="27" t="s">
        <v>338</v>
      </c>
      <c r="B25" s="38" t="s">
        <v>342</v>
      </c>
      <c r="C25" s="38"/>
      <c r="D25" s="38"/>
      <c r="E25" s="38"/>
      <c r="F25" s="38"/>
      <c r="G25" s="38"/>
      <c r="H25" s="38"/>
    </row>
    <row r="26" spans="1:8" ht="132">
      <c r="A26" s="27" t="s">
        <v>339</v>
      </c>
      <c r="B26" s="38" t="s">
        <v>330</v>
      </c>
      <c r="C26" s="38"/>
      <c r="D26" s="38"/>
      <c r="E26" s="38"/>
      <c r="F26" s="38"/>
      <c r="G26" s="38"/>
      <c r="H26" s="38"/>
    </row>
    <row r="27" spans="1:8" ht="13.5" customHeight="1">
      <c r="A27" s="39" t="s">
        <v>340</v>
      </c>
      <c r="B27" s="38" t="s">
        <v>343</v>
      </c>
      <c r="C27" s="38"/>
      <c r="D27" s="38"/>
      <c r="E27" s="38"/>
      <c r="F27" s="38"/>
      <c r="G27" s="38"/>
      <c r="H27" s="38"/>
    </row>
    <row r="28" spans="1:8" ht="132">
      <c r="A28" s="27" t="s">
        <v>341</v>
      </c>
      <c r="B28" s="38" t="s">
        <v>330</v>
      </c>
      <c r="C28" s="38"/>
      <c r="D28" s="38"/>
      <c r="E28" s="38"/>
      <c r="F28" s="38"/>
      <c r="G28" s="38"/>
      <c r="H28" s="38"/>
    </row>
    <row r="29" spans="1:8" ht="105">
      <c r="A29" s="27" t="s">
        <v>344</v>
      </c>
      <c r="B29" s="38" t="s">
        <v>348</v>
      </c>
      <c r="C29" s="38"/>
      <c r="D29" s="38"/>
      <c r="E29" s="38"/>
      <c r="F29" s="38"/>
      <c r="G29" s="38"/>
      <c r="H29" s="38"/>
    </row>
    <row r="30" spans="1:8" ht="132">
      <c r="A30" s="27" t="s">
        <v>345</v>
      </c>
      <c r="B30" s="38" t="s">
        <v>330</v>
      </c>
      <c r="C30" s="38"/>
      <c r="D30" s="38"/>
      <c r="E30" s="38"/>
      <c r="F30" s="38"/>
      <c r="G30" s="38"/>
      <c r="H30" s="38"/>
    </row>
    <row r="31" spans="1:8" ht="184.5">
      <c r="A31" s="27" t="s">
        <v>346</v>
      </c>
      <c r="B31" s="38" t="s">
        <v>349</v>
      </c>
      <c r="C31" s="38"/>
      <c r="D31" s="38"/>
      <c r="E31" s="38"/>
      <c r="F31" s="38"/>
      <c r="G31" s="38"/>
      <c r="H31" s="38"/>
    </row>
    <row r="32" spans="1:8" ht="132.75" customHeight="1">
      <c r="A32" s="27" t="s">
        <v>347</v>
      </c>
      <c r="B32" s="38" t="s">
        <v>330</v>
      </c>
      <c r="C32" s="38"/>
      <c r="D32" s="38"/>
      <c r="E32" s="38"/>
      <c r="F32" s="38"/>
      <c r="G32" s="38"/>
      <c r="H32" s="38"/>
    </row>
    <row r="33" spans="1:8" ht="198">
      <c r="A33" s="27" t="s">
        <v>350</v>
      </c>
      <c r="B33" s="38" t="s">
        <v>354</v>
      </c>
      <c r="C33" s="38"/>
      <c r="D33" s="38"/>
      <c r="E33" s="38"/>
      <c r="F33" s="38"/>
      <c r="G33" s="38"/>
      <c r="H33" s="38"/>
    </row>
    <row r="34" spans="1:8" ht="132">
      <c r="A34" s="27" t="s">
        <v>351</v>
      </c>
      <c r="B34" s="38" t="s">
        <v>330</v>
      </c>
      <c r="C34" s="38"/>
      <c r="D34" s="38"/>
      <c r="E34" s="38"/>
      <c r="F34" s="38"/>
      <c r="G34" s="38"/>
      <c r="H34" s="38"/>
    </row>
    <row r="35" spans="1:8" ht="18" customHeight="1">
      <c r="A35" s="27" t="s">
        <v>352</v>
      </c>
      <c r="B35" s="38" t="s">
        <v>355</v>
      </c>
      <c r="C35" s="38"/>
      <c r="D35" s="38"/>
      <c r="E35" s="38"/>
      <c r="F35" s="38"/>
      <c r="G35" s="38"/>
      <c r="H35" s="38"/>
    </row>
    <row r="36" spans="1:8" ht="132">
      <c r="A36" s="27" t="s">
        <v>353</v>
      </c>
      <c r="B36" s="38" t="s">
        <v>330</v>
      </c>
      <c r="C36" s="38"/>
      <c r="D36" s="38"/>
      <c r="E36" s="38"/>
      <c r="F36" s="38"/>
      <c r="G36" s="38"/>
      <c r="H36" s="38"/>
    </row>
    <row r="37" spans="1:8" ht="39">
      <c r="A37" s="27" t="s">
        <v>356</v>
      </c>
      <c r="B37" s="38" t="s">
        <v>362</v>
      </c>
      <c r="C37" s="38"/>
      <c r="D37" s="38"/>
      <c r="E37" s="38"/>
      <c r="F37" s="38"/>
      <c r="G37" s="38"/>
      <c r="H37" s="38"/>
    </row>
    <row r="38" spans="1:8" ht="133.5" customHeight="1">
      <c r="A38" s="27" t="s">
        <v>357</v>
      </c>
      <c r="B38" s="38" t="s">
        <v>330</v>
      </c>
      <c r="C38" s="38"/>
      <c r="D38" s="38"/>
      <c r="E38" s="38"/>
      <c r="F38" s="38"/>
      <c r="G38" s="38"/>
      <c r="H38" s="38"/>
    </row>
    <row r="39" spans="1:8" ht="39">
      <c r="A39" s="27" t="s">
        <v>358</v>
      </c>
      <c r="B39" s="38" t="s">
        <v>363</v>
      </c>
      <c r="C39" s="38"/>
      <c r="D39" s="38"/>
      <c r="E39" s="38"/>
      <c r="F39" s="38"/>
      <c r="G39" s="38"/>
      <c r="H39" s="38"/>
    </row>
    <row r="40" spans="1:8" ht="132">
      <c r="A40" s="27" t="s">
        <v>359</v>
      </c>
      <c r="B40" s="38" t="s">
        <v>330</v>
      </c>
      <c r="C40" s="38"/>
      <c r="D40" s="38"/>
      <c r="E40" s="38"/>
      <c r="F40" s="38"/>
      <c r="G40" s="38"/>
      <c r="H40" s="38"/>
    </row>
    <row r="41" spans="1:8" ht="62.25" customHeight="1">
      <c r="A41" s="27" t="s">
        <v>360</v>
      </c>
      <c r="B41" s="38" t="s">
        <v>364</v>
      </c>
      <c r="C41" s="38"/>
      <c r="D41" s="38"/>
      <c r="E41" s="38"/>
      <c r="F41" s="38"/>
      <c r="G41" s="38"/>
      <c r="H41" s="38"/>
    </row>
    <row r="42" spans="1:8" ht="132">
      <c r="A42" s="27" t="s">
        <v>361</v>
      </c>
      <c r="B42" s="38" t="s">
        <v>330</v>
      </c>
      <c r="C42" s="38"/>
      <c r="D42" s="38"/>
      <c r="E42" s="38"/>
      <c r="F42" s="38"/>
      <c r="G42" s="38"/>
      <c r="H42" s="38"/>
    </row>
    <row r="43" spans="1:8" ht="43.5" customHeight="1">
      <c r="A43" s="14" t="s">
        <v>365</v>
      </c>
      <c r="B43" s="38" t="s">
        <v>374</v>
      </c>
      <c r="C43" s="38"/>
      <c r="D43" s="38"/>
      <c r="E43" s="38"/>
      <c r="F43" s="38"/>
      <c r="G43" s="38"/>
      <c r="H43" s="38"/>
    </row>
    <row r="44" spans="1:8" ht="129.75" customHeight="1">
      <c r="A44" s="27" t="s">
        <v>366</v>
      </c>
      <c r="B44" s="38" t="s">
        <v>330</v>
      </c>
      <c r="C44" s="38"/>
      <c r="D44" s="38"/>
      <c r="E44" s="38"/>
      <c r="F44" s="38"/>
      <c r="G44" s="38"/>
      <c r="H44" s="38"/>
    </row>
    <row r="45" spans="1:8" ht="52.5">
      <c r="A45" s="27" t="s">
        <v>367</v>
      </c>
      <c r="B45" s="38" t="s">
        <v>375</v>
      </c>
      <c r="C45" s="38"/>
      <c r="D45" s="38"/>
      <c r="E45" s="38"/>
      <c r="F45" s="38"/>
      <c r="G45" s="38"/>
      <c r="H45" s="38"/>
    </row>
    <row r="46" spans="1:8" ht="132">
      <c r="A46" s="27" t="s">
        <v>368</v>
      </c>
      <c r="B46" s="38" t="s">
        <v>330</v>
      </c>
      <c r="C46" s="38"/>
      <c r="D46" s="38"/>
      <c r="E46" s="38"/>
      <c r="F46" s="38"/>
      <c r="G46" s="38"/>
      <c r="H46" s="38"/>
    </row>
    <row r="47" spans="1:8" ht="43.5" customHeight="1">
      <c r="A47" s="27" t="s">
        <v>369</v>
      </c>
      <c r="B47" s="38" t="s">
        <v>376</v>
      </c>
      <c r="C47" s="38"/>
      <c r="D47" s="38"/>
      <c r="E47" s="38"/>
      <c r="F47" s="38"/>
      <c r="G47" s="38"/>
      <c r="H47" s="38"/>
    </row>
    <row r="48" spans="1:8" ht="132">
      <c r="A48" s="27" t="s">
        <v>370</v>
      </c>
      <c r="B48" s="38" t="s">
        <v>330</v>
      </c>
      <c r="C48" s="38"/>
      <c r="D48" s="38"/>
      <c r="E48" s="38"/>
      <c r="F48" s="38"/>
      <c r="G48" s="38"/>
      <c r="H48" s="38"/>
    </row>
    <row r="49" spans="1:8" ht="26.25">
      <c r="A49" s="27" t="s">
        <v>371</v>
      </c>
      <c r="B49" s="38" t="s">
        <v>377</v>
      </c>
      <c r="C49" s="38"/>
      <c r="D49" s="38"/>
      <c r="E49" s="38"/>
      <c r="F49" s="38"/>
      <c r="G49" s="38"/>
      <c r="H49" s="38"/>
    </row>
    <row r="50" spans="1:8" ht="134.25" customHeight="1">
      <c r="A50" s="27" t="s">
        <v>372</v>
      </c>
      <c r="B50" s="38" t="s">
        <v>330</v>
      </c>
      <c r="C50" s="38"/>
      <c r="D50" s="38"/>
      <c r="E50" s="38"/>
      <c r="F50" s="38"/>
      <c r="G50" s="38"/>
      <c r="H50" s="38"/>
    </row>
    <row r="51" spans="1:8" ht="158.25">
      <c r="A51" s="27" t="s">
        <v>373</v>
      </c>
      <c r="B51" s="38" t="s">
        <v>378</v>
      </c>
      <c r="C51" s="38"/>
      <c r="D51" s="38"/>
      <c r="E51" s="38"/>
      <c r="F51" s="38"/>
      <c r="G51" s="38"/>
      <c r="H51" s="38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50390625" style="0" customWidth="1"/>
    <col min="2" max="2" width="54.875" style="0" customWidth="1"/>
    <col min="3" max="3" width="11.375" style="0" customWidth="1"/>
    <col min="4" max="4" width="11.875" style="0" customWidth="1"/>
  </cols>
  <sheetData>
    <row r="1" ht="12.75">
      <c r="D1" s="178" t="s">
        <v>17</v>
      </c>
    </row>
    <row r="3" spans="1:4" ht="15">
      <c r="A3" s="254" t="s">
        <v>16</v>
      </c>
      <c r="B3" s="254"/>
      <c r="C3" s="254"/>
      <c r="D3" s="254"/>
    </row>
    <row r="4" spans="2:4" ht="12.75">
      <c r="B4" s="210"/>
      <c r="D4" s="190"/>
    </row>
    <row r="5" spans="1:4" ht="15">
      <c r="A5" s="181" t="s">
        <v>194</v>
      </c>
      <c r="B5" s="181" t="s">
        <v>97</v>
      </c>
      <c r="C5" s="181" t="s">
        <v>142</v>
      </c>
      <c r="D5" s="181" t="s">
        <v>143</v>
      </c>
    </row>
    <row r="6" spans="1:4" ht="12.75">
      <c r="A6" s="182">
        <v>1</v>
      </c>
      <c r="B6" s="182">
        <v>2</v>
      </c>
      <c r="C6" s="182">
        <v>3</v>
      </c>
      <c r="D6" s="182">
        <v>4</v>
      </c>
    </row>
    <row r="7" spans="1:4" ht="78.75">
      <c r="A7" s="180">
        <v>1</v>
      </c>
      <c r="B7" s="183" t="s">
        <v>65</v>
      </c>
      <c r="C7" s="180" t="s">
        <v>136</v>
      </c>
      <c r="D7" s="179">
        <v>5</v>
      </c>
    </row>
    <row r="8" spans="1:4" ht="12.75">
      <c r="A8" s="163" t="s">
        <v>105</v>
      </c>
      <c r="B8" s="179" t="s">
        <v>18</v>
      </c>
      <c r="C8" s="180" t="s">
        <v>136</v>
      </c>
      <c r="D8" s="179"/>
    </row>
    <row r="9" spans="1:4" ht="12.75">
      <c r="A9" s="163" t="s">
        <v>107</v>
      </c>
      <c r="B9" s="179" t="s">
        <v>19</v>
      </c>
      <c r="C9" s="180" t="s">
        <v>136</v>
      </c>
      <c r="D9" s="187" t="s">
        <v>136</v>
      </c>
    </row>
    <row r="10" spans="1:4" ht="12.75">
      <c r="A10" s="163" t="s">
        <v>109</v>
      </c>
      <c r="B10" s="179" t="s">
        <v>20</v>
      </c>
      <c r="C10" s="180" t="s">
        <v>136</v>
      </c>
      <c r="D10" s="179"/>
    </row>
    <row r="11" spans="1:4" ht="52.5">
      <c r="A11" s="163" t="s">
        <v>297</v>
      </c>
      <c r="B11" s="183" t="s">
        <v>21</v>
      </c>
      <c r="C11" s="179">
        <v>0</v>
      </c>
      <c r="D11" s="179">
        <v>0</v>
      </c>
    </row>
    <row r="12" spans="1:4" ht="12.75">
      <c r="A12" s="163" t="s">
        <v>114</v>
      </c>
      <c r="B12" s="179" t="s">
        <v>23</v>
      </c>
      <c r="C12" s="179">
        <v>0</v>
      </c>
      <c r="D12" s="179">
        <v>0</v>
      </c>
    </row>
    <row r="13" spans="1:4" ht="12.75">
      <c r="A13" s="163" t="s">
        <v>196</v>
      </c>
      <c r="B13" s="179" t="s">
        <v>24</v>
      </c>
      <c r="C13" s="179">
        <v>0</v>
      </c>
      <c r="D13" s="179">
        <v>0</v>
      </c>
    </row>
    <row r="14" spans="1:4" ht="12.75">
      <c r="A14" s="163" t="s">
        <v>116</v>
      </c>
      <c r="B14" s="179" t="s">
        <v>25</v>
      </c>
      <c r="C14" s="179">
        <v>0</v>
      </c>
      <c r="D14" s="179">
        <v>0</v>
      </c>
    </row>
    <row r="15" spans="1:4" ht="12.75">
      <c r="A15" s="163" t="s">
        <v>22</v>
      </c>
      <c r="B15" s="179" t="s">
        <v>26</v>
      </c>
      <c r="C15" s="179">
        <v>0</v>
      </c>
      <c r="D15" s="179">
        <v>0</v>
      </c>
    </row>
    <row r="16" spans="1:4" ht="26.25">
      <c r="A16" s="163" t="s">
        <v>231</v>
      </c>
      <c r="B16" s="183" t="s">
        <v>27</v>
      </c>
      <c r="C16" s="179">
        <v>3263.2</v>
      </c>
      <c r="D16" s="179">
        <v>483.4</v>
      </c>
    </row>
    <row r="17" spans="1:4" ht="66">
      <c r="A17" s="163" t="s">
        <v>232</v>
      </c>
      <c r="B17" s="183" t="s">
        <v>29</v>
      </c>
      <c r="C17" s="180" t="s">
        <v>136</v>
      </c>
      <c r="D17" s="179"/>
    </row>
    <row r="18" spans="1:4" ht="12.75">
      <c r="A18" s="163" t="s">
        <v>119</v>
      </c>
      <c r="B18" s="179" t="s">
        <v>30</v>
      </c>
      <c r="C18" s="180" t="s">
        <v>136</v>
      </c>
      <c r="D18" s="179"/>
    </row>
    <row r="19" spans="1:4" ht="12.75">
      <c r="A19" s="163" t="s">
        <v>122</v>
      </c>
      <c r="B19" s="179" t="s">
        <v>31</v>
      </c>
      <c r="C19" s="180" t="s">
        <v>136</v>
      </c>
      <c r="D19" s="179"/>
    </row>
    <row r="20" spans="1:4" ht="52.5">
      <c r="A20" s="163" t="s">
        <v>288</v>
      </c>
      <c r="B20" s="183" t="s">
        <v>32</v>
      </c>
      <c r="C20" s="179"/>
      <c r="D20" s="179"/>
    </row>
    <row r="21" spans="1:4" ht="26.25">
      <c r="A21" s="163" t="s">
        <v>233</v>
      </c>
      <c r="B21" s="183" t="s">
        <v>33</v>
      </c>
      <c r="C21" s="179"/>
      <c r="D21" s="179"/>
    </row>
    <row r="22" spans="1:4" ht="52.5">
      <c r="A22" s="163" t="s">
        <v>28</v>
      </c>
      <c r="B22" s="183" t="s">
        <v>34</v>
      </c>
      <c r="C22" s="180" t="s">
        <v>136</v>
      </c>
      <c r="D22" s="179"/>
    </row>
    <row r="23" spans="1:4" ht="52.5">
      <c r="A23" s="163" t="s">
        <v>132</v>
      </c>
      <c r="B23" s="183" t="s">
        <v>35</v>
      </c>
      <c r="C23" s="179">
        <v>0</v>
      </c>
      <c r="D23" s="179">
        <v>0</v>
      </c>
    </row>
    <row r="24" spans="1:4" ht="78.75">
      <c r="A24" s="163" t="s">
        <v>36</v>
      </c>
      <c r="B24" s="183" t="s">
        <v>47</v>
      </c>
      <c r="C24" s="180" t="s">
        <v>136</v>
      </c>
      <c r="D24" s="179">
        <v>4</v>
      </c>
    </row>
    <row r="25" spans="1:4" ht="26.25">
      <c r="A25" s="163" t="s">
        <v>37</v>
      </c>
      <c r="B25" s="183" t="s">
        <v>48</v>
      </c>
      <c r="C25" s="180" t="s">
        <v>136</v>
      </c>
      <c r="D25" s="228">
        <v>4</v>
      </c>
    </row>
    <row r="26" spans="1:4" ht="26.25">
      <c r="A26" s="163" t="s">
        <v>38</v>
      </c>
      <c r="B26" s="183" t="s">
        <v>49</v>
      </c>
      <c r="C26" s="180" t="s">
        <v>136</v>
      </c>
      <c r="D26" s="228"/>
    </row>
    <row r="27" spans="1:4" ht="52.5">
      <c r="A27" s="163">
        <v>10</v>
      </c>
      <c r="B27" s="183" t="s">
        <v>50</v>
      </c>
      <c r="C27" s="180" t="s">
        <v>136</v>
      </c>
      <c r="D27" s="179">
        <v>1</v>
      </c>
    </row>
    <row r="28" spans="1:4" ht="52.5">
      <c r="A28" s="163">
        <v>11</v>
      </c>
      <c r="B28" s="183" t="s">
        <v>51</v>
      </c>
      <c r="C28" s="180" t="s">
        <v>136</v>
      </c>
      <c r="D28" s="179" t="s">
        <v>136</v>
      </c>
    </row>
    <row r="29" spans="1:4" ht="12.75">
      <c r="A29" s="163" t="s">
        <v>39</v>
      </c>
      <c r="B29" s="179" t="s">
        <v>52</v>
      </c>
      <c r="C29" s="180" t="s">
        <v>136</v>
      </c>
      <c r="D29" s="179" t="s">
        <v>136</v>
      </c>
    </row>
    <row r="30" spans="1:4" ht="12.75">
      <c r="A30" s="163" t="s">
        <v>40</v>
      </c>
      <c r="B30" s="179" t="s">
        <v>53</v>
      </c>
      <c r="C30" s="180" t="s">
        <v>136</v>
      </c>
      <c r="D30" s="179" t="s">
        <v>136</v>
      </c>
    </row>
    <row r="31" spans="1:4" ht="78.75">
      <c r="A31" s="163" t="s">
        <v>41</v>
      </c>
      <c r="B31" s="183" t="s">
        <v>66</v>
      </c>
      <c r="C31" s="180" t="s">
        <v>136</v>
      </c>
      <c r="D31" s="179" t="s">
        <v>136</v>
      </c>
    </row>
    <row r="32" spans="1:4" ht="52.5">
      <c r="A32" s="163" t="s">
        <v>42</v>
      </c>
      <c r="B32" s="183" t="s">
        <v>54</v>
      </c>
      <c r="C32" s="180" t="s">
        <v>136</v>
      </c>
      <c r="D32" s="179" t="s">
        <v>136</v>
      </c>
    </row>
    <row r="33" spans="1:4" ht="52.5">
      <c r="A33" s="163" t="s">
        <v>43</v>
      </c>
      <c r="B33" s="183" t="s">
        <v>55</v>
      </c>
      <c r="C33" s="180" t="s">
        <v>136</v>
      </c>
      <c r="D33" s="180" t="s">
        <v>136</v>
      </c>
    </row>
    <row r="34" spans="1:4" ht="12.75">
      <c r="A34" s="163" t="s">
        <v>44</v>
      </c>
      <c r="B34" s="179" t="s">
        <v>56</v>
      </c>
      <c r="C34" s="180" t="s">
        <v>136</v>
      </c>
      <c r="D34" s="179"/>
    </row>
    <row r="35" spans="1:4" ht="26.25">
      <c r="A35" s="163" t="s">
        <v>45</v>
      </c>
      <c r="B35" s="183" t="s">
        <v>57</v>
      </c>
      <c r="C35" s="180" t="s">
        <v>136</v>
      </c>
      <c r="D35" s="179"/>
    </row>
    <row r="36" spans="1:4" ht="12.75">
      <c r="A36" s="163"/>
      <c r="B36" s="184" t="s">
        <v>58</v>
      </c>
      <c r="C36" s="180" t="s">
        <v>136</v>
      </c>
      <c r="D36" s="179"/>
    </row>
    <row r="37" spans="1:4" ht="12.75">
      <c r="A37" s="163"/>
      <c r="B37" s="184" t="s">
        <v>60</v>
      </c>
      <c r="C37" s="180" t="s">
        <v>136</v>
      </c>
      <c r="D37" s="179"/>
    </row>
    <row r="38" spans="1:4" ht="12.75">
      <c r="A38" s="163"/>
      <c r="B38" s="184" t="s">
        <v>61</v>
      </c>
      <c r="C38" s="180" t="s">
        <v>136</v>
      </c>
      <c r="D38" s="179"/>
    </row>
    <row r="39" spans="1:4" ht="12.75">
      <c r="A39" s="163"/>
      <c r="B39" s="184" t="s">
        <v>62</v>
      </c>
      <c r="C39" s="180" t="s">
        <v>136</v>
      </c>
      <c r="D39" s="179"/>
    </row>
    <row r="40" spans="1:4" ht="12.75">
      <c r="A40" s="163"/>
      <c r="B40" s="184" t="s">
        <v>63</v>
      </c>
      <c r="C40" s="180" t="s">
        <v>136</v>
      </c>
      <c r="D40" s="179"/>
    </row>
    <row r="41" spans="1:4" ht="12.75">
      <c r="A41" s="163"/>
      <c r="B41" s="184" t="s">
        <v>59</v>
      </c>
      <c r="C41" s="180" t="s">
        <v>136</v>
      </c>
      <c r="D41" s="179"/>
    </row>
    <row r="42" spans="1:4" ht="39">
      <c r="A42" s="163" t="s">
        <v>46</v>
      </c>
      <c r="B42" s="185" t="s">
        <v>64</v>
      </c>
      <c r="C42" s="179">
        <v>0</v>
      </c>
      <c r="D42" s="179">
        <v>0</v>
      </c>
    </row>
    <row r="43" spans="1:4" ht="12.75">
      <c r="A43" s="163"/>
      <c r="B43" s="179"/>
      <c r="C43" s="179"/>
      <c r="D43" s="17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3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9.125" defaultRowHeight="12.75"/>
  <cols>
    <col min="1" max="1" width="7.625" style="3" customWidth="1"/>
    <col min="2" max="2" width="42.00390625" style="3" customWidth="1"/>
    <col min="3" max="3" width="15.00390625" style="73" customWidth="1"/>
    <col min="4" max="4" width="15.50390625" style="73" customWidth="1"/>
    <col min="5" max="5" width="17.125" style="73" customWidth="1"/>
    <col min="6" max="6" width="16.50390625" style="73" customWidth="1"/>
    <col min="7" max="16384" width="9.125" style="3" customWidth="1"/>
  </cols>
  <sheetData>
    <row r="1" spans="1:6" ht="15">
      <c r="A1" s="19"/>
      <c r="B1" s="257"/>
      <c r="C1" s="257"/>
      <c r="D1" s="257"/>
      <c r="E1" s="52"/>
      <c r="F1" s="79" t="s">
        <v>192</v>
      </c>
    </row>
    <row r="2" spans="1:6" ht="23.25" customHeight="1">
      <c r="A2" s="256" t="s">
        <v>89</v>
      </c>
      <c r="B2" s="256"/>
      <c r="C2" s="256"/>
      <c r="D2" s="256"/>
      <c r="E2" s="256"/>
      <c r="F2" s="256"/>
    </row>
    <row r="3" spans="1:6" ht="28.5" customHeight="1">
      <c r="A3" s="255"/>
      <c r="B3" s="255"/>
      <c r="C3" s="255"/>
      <c r="D3" s="255"/>
      <c r="E3" s="255"/>
      <c r="F3" s="255"/>
    </row>
    <row r="4" spans="1:6" ht="26.25">
      <c r="A4" s="27" t="s">
        <v>194</v>
      </c>
      <c r="B4" s="37" t="s">
        <v>90</v>
      </c>
      <c r="C4" s="84" t="s">
        <v>99</v>
      </c>
      <c r="D4" s="84" t="s">
        <v>138</v>
      </c>
      <c r="E4" s="84" t="s">
        <v>101</v>
      </c>
      <c r="F4" s="84" t="s">
        <v>102</v>
      </c>
    </row>
    <row r="5" spans="1:6" ht="12.75">
      <c r="A5" s="27"/>
      <c r="B5" s="37">
        <v>1</v>
      </c>
      <c r="C5" s="84">
        <v>2</v>
      </c>
      <c r="D5" s="84">
        <v>3</v>
      </c>
      <c r="E5" s="84">
        <v>4</v>
      </c>
      <c r="F5" s="84">
        <v>5</v>
      </c>
    </row>
    <row r="6" spans="1:6" ht="13.5">
      <c r="A6" s="23">
        <v>1</v>
      </c>
      <c r="B6" s="68" t="s">
        <v>379</v>
      </c>
      <c r="C6" s="29"/>
      <c r="D6" s="29"/>
      <c r="E6" s="29"/>
      <c r="F6" s="29"/>
    </row>
    <row r="7" spans="1:6" ht="26.25">
      <c r="A7" s="27" t="s">
        <v>105</v>
      </c>
      <c r="B7" s="49" t="s">
        <v>380</v>
      </c>
      <c r="C7" s="29"/>
      <c r="D7" s="29"/>
      <c r="E7" s="32"/>
      <c r="F7" s="32"/>
    </row>
    <row r="8" spans="1:6" ht="68.25" customHeight="1">
      <c r="A8" s="238" t="s">
        <v>186</v>
      </c>
      <c r="B8" s="49" t="s">
        <v>381</v>
      </c>
      <c r="C8" s="29"/>
      <c r="D8" s="29"/>
      <c r="E8" s="32">
        <v>1</v>
      </c>
      <c r="F8" s="32">
        <v>3</v>
      </c>
    </row>
    <row r="9" spans="1:6" ht="20.25" customHeight="1">
      <c r="A9" s="247"/>
      <c r="B9" s="49" t="s">
        <v>382</v>
      </c>
      <c r="C9" s="29"/>
      <c r="D9" s="29"/>
      <c r="E9" s="32">
        <v>1</v>
      </c>
      <c r="F9" s="32">
        <v>3</v>
      </c>
    </row>
    <row r="10" spans="1:6" ht="67.5" customHeight="1">
      <c r="A10" s="238" t="s">
        <v>187</v>
      </c>
      <c r="B10" s="49" t="s">
        <v>383</v>
      </c>
      <c r="C10" s="29"/>
      <c r="D10" s="88"/>
      <c r="E10" s="88">
        <v>1</v>
      </c>
      <c r="F10" s="88">
        <v>3</v>
      </c>
    </row>
    <row r="11" spans="1:6" ht="15">
      <c r="A11" s="247"/>
      <c r="B11" s="49" t="s">
        <v>384</v>
      </c>
      <c r="C11" s="29"/>
      <c r="D11" s="88"/>
      <c r="E11" s="88">
        <v>1</v>
      </c>
      <c r="F11" s="88">
        <v>3</v>
      </c>
    </row>
    <row r="12" spans="1:6" ht="80.25" customHeight="1">
      <c r="A12" s="27" t="s">
        <v>247</v>
      </c>
      <c r="B12" s="49" t="s">
        <v>385</v>
      </c>
      <c r="C12" s="29"/>
      <c r="D12" s="88"/>
      <c r="E12" s="88">
        <v>1</v>
      </c>
      <c r="F12" s="88">
        <v>3</v>
      </c>
    </row>
    <row r="13" spans="1:6" ht="80.25" customHeight="1">
      <c r="A13" s="27" t="s">
        <v>386</v>
      </c>
      <c r="B13" s="49" t="s">
        <v>387</v>
      </c>
      <c r="C13" s="29"/>
      <c r="D13" s="88"/>
      <c r="E13" s="88"/>
      <c r="F13" s="88"/>
    </row>
    <row r="14" spans="1:6" ht="78.75">
      <c r="A14" s="27" t="s">
        <v>388</v>
      </c>
      <c r="B14" s="49" t="s">
        <v>389</v>
      </c>
      <c r="C14" s="29"/>
      <c r="D14" s="88"/>
      <c r="E14" s="88">
        <v>0</v>
      </c>
      <c r="F14" s="88">
        <v>0</v>
      </c>
    </row>
    <row r="15" spans="1:6" ht="15">
      <c r="A15" s="27" t="s">
        <v>107</v>
      </c>
      <c r="B15" s="49" t="s">
        <v>94</v>
      </c>
      <c r="C15" s="29"/>
      <c r="D15" s="88"/>
      <c r="E15" s="88"/>
      <c r="F15" s="88"/>
    </row>
    <row r="16" spans="1:6" ht="52.5">
      <c r="A16" s="27" t="s">
        <v>166</v>
      </c>
      <c r="B16" s="49" t="s">
        <v>390</v>
      </c>
      <c r="C16" s="32" t="s">
        <v>136</v>
      </c>
      <c r="D16" s="32" t="s">
        <v>136</v>
      </c>
      <c r="E16" s="32">
        <v>1</v>
      </c>
      <c r="F16" s="32">
        <v>3</v>
      </c>
    </row>
    <row r="17" spans="1:6" ht="78.75">
      <c r="A17" s="27" t="s">
        <v>91</v>
      </c>
      <c r="B17" s="49" t="s">
        <v>391</v>
      </c>
      <c r="C17" s="29"/>
      <c r="D17" s="88"/>
      <c r="E17" s="88"/>
      <c r="F17" s="88"/>
    </row>
    <row r="18" spans="1:6" ht="15">
      <c r="A18" s="27"/>
      <c r="B18" s="49" t="s">
        <v>392</v>
      </c>
      <c r="C18" s="29"/>
      <c r="D18" s="88"/>
      <c r="E18" s="88">
        <v>1</v>
      </c>
      <c r="F18" s="88">
        <v>3</v>
      </c>
    </row>
    <row r="19" spans="1:6" ht="15">
      <c r="A19" s="27"/>
      <c r="B19" s="49" t="s">
        <v>393</v>
      </c>
      <c r="C19" s="29"/>
      <c r="D19" s="88"/>
      <c r="E19" s="88"/>
      <c r="F19" s="88"/>
    </row>
    <row r="20" spans="1:6" ht="15">
      <c r="A20" s="27"/>
      <c r="B20" s="49" t="s">
        <v>394</v>
      </c>
      <c r="C20" s="29"/>
      <c r="D20" s="88"/>
      <c r="E20" s="88"/>
      <c r="F20" s="88"/>
    </row>
    <row r="21" spans="1:6" ht="78.75">
      <c r="A21" s="27" t="s">
        <v>92</v>
      </c>
      <c r="B21" s="49" t="s">
        <v>395</v>
      </c>
      <c r="C21" s="29"/>
      <c r="D21" s="88"/>
      <c r="E21" s="88"/>
      <c r="F21" s="88"/>
    </row>
    <row r="22" spans="1:6" ht="15.75" customHeight="1">
      <c r="A22" s="27"/>
      <c r="B22" s="55" t="s">
        <v>396</v>
      </c>
      <c r="C22" s="29"/>
      <c r="D22" s="88"/>
      <c r="E22" s="88">
        <v>1</v>
      </c>
      <c r="F22" s="88">
        <v>3</v>
      </c>
    </row>
    <row r="23" spans="1:6" ht="79.5" customHeight="1">
      <c r="A23" s="27" t="s">
        <v>397</v>
      </c>
      <c r="B23" s="49" t="s">
        <v>398</v>
      </c>
      <c r="C23" s="29"/>
      <c r="D23" s="88"/>
      <c r="E23" s="88"/>
      <c r="F23" s="88"/>
    </row>
    <row r="24" spans="1:6" ht="19.5" customHeight="1">
      <c r="A24" s="27"/>
      <c r="B24" s="49" t="s">
        <v>399</v>
      </c>
      <c r="C24" s="29"/>
      <c r="D24" s="88"/>
      <c r="E24" s="88">
        <v>1</v>
      </c>
      <c r="F24" s="88">
        <v>3</v>
      </c>
    </row>
    <row r="25" spans="1:6" ht="50.25" customHeight="1">
      <c r="A25" s="27" t="s">
        <v>169</v>
      </c>
      <c r="B25" s="49" t="s">
        <v>400</v>
      </c>
      <c r="C25" s="32" t="s">
        <v>136</v>
      </c>
      <c r="D25" s="32" t="s">
        <v>136</v>
      </c>
      <c r="E25" s="32" t="s">
        <v>136</v>
      </c>
      <c r="F25" s="32" t="s">
        <v>136</v>
      </c>
    </row>
    <row r="26" spans="1:6" ht="79.5" customHeight="1">
      <c r="A26" s="27" t="s">
        <v>93</v>
      </c>
      <c r="B26" s="49" t="s">
        <v>401</v>
      </c>
      <c r="C26" s="29"/>
      <c r="D26" s="88"/>
      <c r="E26" s="88"/>
      <c r="F26" s="88"/>
    </row>
    <row r="27" spans="1:6" ht="24.75" customHeight="1">
      <c r="A27" s="27"/>
      <c r="B27" s="49" t="s">
        <v>402</v>
      </c>
      <c r="C27" s="29"/>
      <c r="D27" s="88"/>
      <c r="E27" s="88"/>
      <c r="F27" s="88"/>
    </row>
    <row r="28" spans="1:6" ht="12" customHeight="1">
      <c r="A28" s="27"/>
      <c r="B28" s="49" t="s">
        <v>403</v>
      </c>
      <c r="C28" s="29"/>
      <c r="D28" s="88"/>
      <c r="E28" s="88"/>
      <c r="F28" s="88"/>
    </row>
    <row r="29" spans="1:6" ht="15">
      <c r="A29" s="27"/>
      <c r="B29" s="49" t="s">
        <v>404</v>
      </c>
      <c r="C29" s="29"/>
      <c r="D29" s="88"/>
      <c r="E29" s="88"/>
      <c r="F29" s="88"/>
    </row>
    <row r="30" spans="1:6" ht="39">
      <c r="A30" s="27"/>
      <c r="B30" s="49" t="s">
        <v>405</v>
      </c>
      <c r="C30" s="29"/>
      <c r="D30" s="88"/>
      <c r="E30" s="88"/>
      <c r="F30" s="88"/>
    </row>
    <row r="31" spans="1:6" ht="15">
      <c r="A31" s="27"/>
      <c r="B31" s="49" t="s">
        <v>406</v>
      </c>
      <c r="C31" s="29"/>
      <c r="D31" s="88"/>
      <c r="E31" s="88"/>
      <c r="F31" s="88"/>
    </row>
    <row r="32" spans="1:6" ht="39">
      <c r="A32" s="27"/>
      <c r="B32" s="49" t="s">
        <v>0</v>
      </c>
      <c r="C32" s="29"/>
      <c r="D32" s="88"/>
      <c r="E32" s="88"/>
      <c r="F32" s="88"/>
    </row>
    <row r="33" spans="1:6" ht="15">
      <c r="A33" s="27"/>
      <c r="B33" s="49" t="s">
        <v>1</v>
      </c>
      <c r="C33" s="29"/>
      <c r="D33" s="88"/>
      <c r="E33" s="88"/>
      <c r="F33" s="88"/>
    </row>
    <row r="34" spans="1:6" ht="105">
      <c r="A34" s="27" t="s">
        <v>188</v>
      </c>
      <c r="B34" s="49" t="s">
        <v>4</v>
      </c>
      <c r="C34" s="29"/>
      <c r="D34" s="88"/>
      <c r="E34" s="88">
        <v>1</v>
      </c>
      <c r="F34" s="88">
        <v>2</v>
      </c>
    </row>
    <row r="35" spans="1:6" ht="105">
      <c r="A35" s="27" t="s">
        <v>2</v>
      </c>
      <c r="B35" s="49" t="s">
        <v>5</v>
      </c>
      <c r="C35" s="29"/>
      <c r="D35" s="88"/>
      <c r="E35" s="88">
        <v>0</v>
      </c>
      <c r="F35" s="88">
        <v>0</v>
      </c>
    </row>
    <row r="36" spans="1:6" ht="92.25">
      <c r="A36" s="27" t="s">
        <v>3</v>
      </c>
      <c r="B36" s="49" t="s">
        <v>6</v>
      </c>
      <c r="C36" s="29"/>
      <c r="D36" s="88"/>
      <c r="E36" s="88"/>
      <c r="F36" s="88"/>
    </row>
    <row r="37" spans="1:6" ht="13.5">
      <c r="A37" s="27" t="s">
        <v>297</v>
      </c>
      <c r="B37" s="49" t="s">
        <v>9</v>
      </c>
      <c r="C37" s="32" t="s">
        <v>136</v>
      </c>
      <c r="D37" s="32" t="s">
        <v>136</v>
      </c>
      <c r="E37" s="32" t="s">
        <v>136</v>
      </c>
      <c r="F37" s="32" t="s">
        <v>136</v>
      </c>
    </row>
    <row r="38" spans="1:6" ht="39">
      <c r="A38" s="27" t="s">
        <v>114</v>
      </c>
      <c r="B38" s="49" t="s">
        <v>10</v>
      </c>
      <c r="C38" s="29"/>
      <c r="D38" s="88"/>
      <c r="E38" s="88"/>
      <c r="F38" s="88"/>
    </row>
    <row r="39" spans="1:6" ht="26.25">
      <c r="A39" s="27" t="s">
        <v>196</v>
      </c>
      <c r="B39" s="49" t="s">
        <v>11</v>
      </c>
      <c r="C39" s="29"/>
      <c r="D39" s="88"/>
      <c r="E39" s="88"/>
      <c r="F39" s="88"/>
    </row>
    <row r="40" spans="1:6" ht="39">
      <c r="A40" s="27" t="s">
        <v>7</v>
      </c>
      <c r="B40" s="49" t="s">
        <v>12</v>
      </c>
      <c r="C40" s="29"/>
      <c r="D40" s="88"/>
      <c r="E40" s="88"/>
      <c r="F40" s="88"/>
    </row>
    <row r="41" spans="1:6" ht="26.25">
      <c r="A41" s="27" t="s">
        <v>116</v>
      </c>
      <c r="B41" s="49" t="s">
        <v>13</v>
      </c>
      <c r="C41" s="29"/>
      <c r="D41" s="88"/>
      <c r="E41" s="88"/>
      <c r="F41" s="88"/>
    </row>
    <row r="42" spans="1:6" ht="26.25">
      <c r="A42" s="27" t="s">
        <v>144</v>
      </c>
      <c r="B42" s="49" t="s">
        <v>14</v>
      </c>
      <c r="C42" s="29"/>
      <c r="D42" s="88"/>
      <c r="E42" s="88"/>
      <c r="F42" s="88"/>
    </row>
    <row r="43" spans="1:6" ht="52.5">
      <c r="A43" s="27" t="s">
        <v>8</v>
      </c>
      <c r="B43" s="49" t="s">
        <v>15</v>
      </c>
      <c r="C43" s="29"/>
      <c r="D43" s="88"/>
      <c r="E43" s="88"/>
      <c r="F43" s="88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480314960629921" right="0.2362204724409449" top="0.35433070866141736" bottom="0.35433070866141736" header="0.1968503937007874" footer="0.15748031496062992"/>
  <pageSetup fitToHeight="100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3"/>
  <sheetViews>
    <sheetView zoomScale="90" zoomScaleNormal="90" zoomScalePageLayoutView="0" workbookViewId="0" topLeftCell="A1">
      <selection activeCell="A3" sqref="A3:IV3"/>
    </sheetView>
  </sheetViews>
  <sheetFormatPr defaultColWidth="9.125" defaultRowHeight="12.75"/>
  <cols>
    <col min="1" max="1" width="6.875" style="3" customWidth="1"/>
    <col min="2" max="2" width="48.50390625" style="3" customWidth="1"/>
    <col min="3" max="4" width="11.125" style="73" customWidth="1"/>
    <col min="5" max="6" width="7.00390625" style="73" customWidth="1"/>
    <col min="7" max="8" width="11.875" style="73" customWidth="1"/>
    <col min="9" max="12" width="12.50390625" style="73" customWidth="1"/>
    <col min="13" max="13" width="5.625" style="73" customWidth="1"/>
    <col min="14" max="14" width="6.00390625" style="73" customWidth="1"/>
    <col min="15" max="15" width="9.125" style="73" customWidth="1"/>
    <col min="16" max="16384" width="9.125" style="3" customWidth="1"/>
  </cols>
  <sheetData>
    <row r="1" spans="12:14" ht="12.75">
      <c r="L1" s="260" t="s">
        <v>185</v>
      </c>
      <c r="M1" s="260"/>
      <c r="N1" s="260"/>
    </row>
    <row r="2" spans="1:14" ht="18.75" customHeight="1">
      <c r="A2" s="258" t="s">
        <v>160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3" ht="15">
      <c r="A3" s="19"/>
      <c r="B3" s="110"/>
      <c r="C3" s="80"/>
      <c r="D3" s="80"/>
      <c r="E3" s="75"/>
      <c r="G3" s="113"/>
      <c r="H3" s="76"/>
      <c r="I3" s="76"/>
      <c r="J3" s="76"/>
      <c r="K3" s="81"/>
      <c r="L3" s="81"/>
      <c r="M3" s="82"/>
    </row>
    <row r="4" spans="1:13" ht="15">
      <c r="A4" s="19"/>
      <c r="B4" s="2"/>
      <c r="E4" s="74"/>
      <c r="F4" s="74"/>
      <c r="M4" s="73" t="s">
        <v>161</v>
      </c>
    </row>
    <row r="5" spans="1:14" ht="48" customHeight="1">
      <c r="A5" s="238" t="s">
        <v>96</v>
      </c>
      <c r="B5" s="261" t="s">
        <v>97</v>
      </c>
      <c r="C5" s="263" t="s">
        <v>98</v>
      </c>
      <c r="D5" s="264"/>
      <c r="E5" s="263" t="s">
        <v>99</v>
      </c>
      <c r="F5" s="264"/>
      <c r="G5" s="263" t="s">
        <v>138</v>
      </c>
      <c r="H5" s="264"/>
      <c r="I5" s="263" t="s">
        <v>101</v>
      </c>
      <c r="J5" s="264"/>
      <c r="K5" s="263" t="s">
        <v>102</v>
      </c>
      <c r="L5" s="264"/>
      <c r="M5" s="263" t="s">
        <v>141</v>
      </c>
      <c r="N5" s="264"/>
    </row>
    <row r="6" spans="1:14" ht="12.75">
      <c r="A6" s="247"/>
      <c r="B6" s="262"/>
      <c r="C6" s="77" t="s">
        <v>142</v>
      </c>
      <c r="D6" s="77" t="s">
        <v>143</v>
      </c>
      <c r="E6" s="77" t="s">
        <v>142</v>
      </c>
      <c r="F6" s="77" t="s">
        <v>143</v>
      </c>
      <c r="G6" s="77" t="s">
        <v>142</v>
      </c>
      <c r="H6" s="77" t="s">
        <v>143</v>
      </c>
      <c r="I6" s="77" t="s">
        <v>142</v>
      </c>
      <c r="J6" s="77" t="s">
        <v>143</v>
      </c>
      <c r="K6" s="77" t="s">
        <v>142</v>
      </c>
      <c r="L6" s="77" t="s">
        <v>143</v>
      </c>
      <c r="M6" s="77" t="s">
        <v>142</v>
      </c>
      <c r="N6" s="77" t="s">
        <v>143</v>
      </c>
    </row>
    <row r="7" spans="1:14" ht="12.75">
      <c r="A7" s="35"/>
      <c r="B7" s="48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</row>
    <row r="8" spans="1:14" ht="13.5">
      <c r="A8" s="39">
        <v>1</v>
      </c>
      <c r="B8" s="15" t="s">
        <v>162</v>
      </c>
      <c r="C8" s="213">
        <f>SUM(E8,G8,I8,K8,M8)</f>
        <v>343121.9</v>
      </c>
      <c r="D8" s="213">
        <f aca="true" t="shared" si="0" ref="C8:D11">SUM(F8,H8,J8,L8,N8)</f>
        <v>156746.60000000003</v>
      </c>
      <c r="E8" s="200"/>
      <c r="F8" s="200"/>
      <c r="G8" s="213">
        <v>298218.1</v>
      </c>
      <c r="H8" s="213">
        <v>139398.7</v>
      </c>
      <c r="I8" s="213">
        <v>20744.9</v>
      </c>
      <c r="J8" s="213">
        <v>7372.7</v>
      </c>
      <c r="K8" s="213">
        <v>24158.9</v>
      </c>
      <c r="L8" s="213">
        <v>9975.2</v>
      </c>
      <c r="M8" s="29"/>
      <c r="N8" s="29"/>
    </row>
    <row r="9" spans="1:14" ht="26.25">
      <c r="A9" s="27" t="s">
        <v>105</v>
      </c>
      <c r="B9" s="31" t="s">
        <v>163</v>
      </c>
      <c r="C9" s="213">
        <f t="shared" si="0"/>
        <v>176816.4</v>
      </c>
      <c r="D9" s="213">
        <f t="shared" si="0"/>
        <v>85646.70000000001</v>
      </c>
      <c r="E9" s="200"/>
      <c r="F9" s="200"/>
      <c r="G9" s="215">
        <f aca="true" t="shared" si="1" ref="G9:L9">G8-G10</f>
        <v>132443.8</v>
      </c>
      <c r="H9" s="215">
        <f t="shared" si="1"/>
        <v>68482.1</v>
      </c>
      <c r="I9" s="215">
        <f t="shared" si="1"/>
        <v>20744.9</v>
      </c>
      <c r="J9" s="215">
        <f t="shared" si="1"/>
        <v>7372.7</v>
      </c>
      <c r="K9" s="215">
        <f t="shared" si="1"/>
        <v>23627.7</v>
      </c>
      <c r="L9" s="215">
        <f t="shared" si="1"/>
        <v>9791.900000000001</v>
      </c>
      <c r="M9" s="29"/>
      <c r="N9" s="29"/>
    </row>
    <row r="10" spans="1:14" ht="13.5">
      <c r="A10" s="238" t="s">
        <v>107</v>
      </c>
      <c r="B10" s="15" t="s">
        <v>164</v>
      </c>
      <c r="C10" s="213">
        <f t="shared" si="0"/>
        <v>166305.5</v>
      </c>
      <c r="D10" s="213">
        <f t="shared" si="0"/>
        <v>71099.90000000001</v>
      </c>
      <c r="E10" s="200"/>
      <c r="F10" s="200"/>
      <c r="G10" s="215">
        <f>G12+G14</f>
        <v>165774.3</v>
      </c>
      <c r="H10" s="215">
        <f>H12+H14</f>
        <v>70916.6</v>
      </c>
      <c r="I10" s="215">
        <v>0</v>
      </c>
      <c r="J10" s="215">
        <f aca="true" t="shared" si="2" ref="J10:L11">J12+J14</f>
        <v>0</v>
      </c>
      <c r="K10" s="215">
        <f t="shared" si="2"/>
        <v>531.2</v>
      </c>
      <c r="L10" s="215">
        <f t="shared" si="2"/>
        <v>183.3</v>
      </c>
      <c r="M10" s="29"/>
      <c r="N10" s="29"/>
    </row>
    <row r="11" spans="1:14" ht="26.25">
      <c r="A11" s="247"/>
      <c r="B11" s="33" t="s">
        <v>165</v>
      </c>
      <c r="C11" s="213">
        <f t="shared" si="0"/>
        <v>0</v>
      </c>
      <c r="D11" s="213">
        <f t="shared" si="0"/>
        <v>0</v>
      </c>
      <c r="E11" s="200"/>
      <c r="F11" s="200"/>
      <c r="G11" s="215">
        <f>G13+G15</f>
        <v>0</v>
      </c>
      <c r="H11" s="215">
        <f>H13+H15</f>
        <v>0</v>
      </c>
      <c r="I11" s="215">
        <f>I13+I15</f>
        <v>0</v>
      </c>
      <c r="J11" s="215">
        <f t="shared" si="2"/>
        <v>0</v>
      </c>
      <c r="K11" s="215">
        <f t="shared" si="2"/>
        <v>0</v>
      </c>
      <c r="L11" s="215">
        <f t="shared" si="2"/>
        <v>0</v>
      </c>
      <c r="M11" s="29"/>
      <c r="N11" s="29"/>
    </row>
    <row r="12" spans="1:14" ht="13.5">
      <c r="A12" s="238" t="s">
        <v>166</v>
      </c>
      <c r="B12" s="49" t="s">
        <v>167</v>
      </c>
      <c r="C12" s="213">
        <f aca="true" t="shared" si="3" ref="C12:C23">SUM(E12,G12,I12,K12,M12)</f>
        <v>9499.099999999999</v>
      </c>
      <c r="D12" s="213">
        <f aca="true" t="shared" si="4" ref="D12:D23">SUM(F12,H12,J12,L12,N12)</f>
        <v>3303.6</v>
      </c>
      <c r="E12" s="200"/>
      <c r="F12" s="200"/>
      <c r="G12" s="112">
        <v>9267.3</v>
      </c>
      <c r="H12" s="112">
        <v>3228</v>
      </c>
      <c r="I12" s="191">
        <v>0</v>
      </c>
      <c r="J12" s="191">
        <v>0</v>
      </c>
      <c r="K12" s="191">
        <v>231.8</v>
      </c>
      <c r="L12" s="112">
        <v>75.6</v>
      </c>
      <c r="M12" s="29"/>
      <c r="N12" s="29"/>
    </row>
    <row r="13" spans="1:14" ht="26.25">
      <c r="A13" s="247"/>
      <c r="B13" s="33" t="s">
        <v>168</v>
      </c>
      <c r="C13" s="213">
        <f t="shared" si="3"/>
        <v>0</v>
      </c>
      <c r="D13" s="213">
        <f t="shared" si="4"/>
        <v>0</v>
      </c>
      <c r="E13" s="200"/>
      <c r="F13" s="200"/>
      <c r="G13" s="112"/>
      <c r="H13" s="112"/>
      <c r="I13" s="191"/>
      <c r="J13" s="191"/>
      <c r="K13" s="191"/>
      <c r="L13" s="112"/>
      <c r="M13" s="29"/>
      <c r="N13" s="29"/>
    </row>
    <row r="14" spans="1:14" ht="15" customHeight="1">
      <c r="A14" s="238" t="s">
        <v>169</v>
      </c>
      <c r="B14" s="15" t="s">
        <v>170</v>
      </c>
      <c r="C14" s="213">
        <f t="shared" si="3"/>
        <v>156806.4</v>
      </c>
      <c r="D14" s="213">
        <f t="shared" si="4"/>
        <v>67796.3</v>
      </c>
      <c r="E14" s="200"/>
      <c r="F14" s="200"/>
      <c r="G14" s="112">
        <f>141754+14753</f>
        <v>156507</v>
      </c>
      <c r="H14" s="112">
        <f>61159.9+6528.7</f>
        <v>67688.6</v>
      </c>
      <c r="I14" s="191">
        <v>0</v>
      </c>
      <c r="J14" s="191">
        <v>0</v>
      </c>
      <c r="K14" s="191">
        <f>299.4</f>
        <v>299.4</v>
      </c>
      <c r="L14" s="112">
        <f>107.7</f>
        <v>107.7</v>
      </c>
      <c r="M14" s="29"/>
      <c r="N14" s="29"/>
    </row>
    <row r="15" spans="1:14" ht="15.75" customHeight="1">
      <c r="A15" s="247"/>
      <c r="B15" s="15" t="s">
        <v>171</v>
      </c>
      <c r="C15" s="213">
        <f>SUM(E15,G15,I15,K15,M15)</f>
        <v>0</v>
      </c>
      <c r="D15" s="213">
        <f t="shared" si="4"/>
        <v>0</v>
      </c>
      <c r="E15" s="200"/>
      <c r="F15" s="200"/>
      <c r="G15" s="191"/>
      <c r="H15" s="191"/>
      <c r="I15" s="191"/>
      <c r="J15" s="191"/>
      <c r="K15" s="191"/>
      <c r="L15" s="112"/>
      <c r="M15" s="29"/>
      <c r="N15" s="29"/>
    </row>
    <row r="16" spans="1:15" s="138" customFormat="1" ht="26.25">
      <c r="A16" s="14" t="s">
        <v>109</v>
      </c>
      <c r="B16" s="15" t="s">
        <v>172</v>
      </c>
      <c r="C16" s="213">
        <f t="shared" si="3"/>
        <v>61498.7</v>
      </c>
      <c r="D16" s="213">
        <f t="shared" si="4"/>
        <v>36622.8</v>
      </c>
      <c r="E16" s="200"/>
      <c r="F16" s="200"/>
      <c r="G16" s="215">
        <f aca="true" t="shared" si="5" ref="G16:L16">G17+G19+G21</f>
        <v>61498.7</v>
      </c>
      <c r="H16" s="215">
        <f t="shared" si="5"/>
        <v>36622.8</v>
      </c>
      <c r="I16" s="215">
        <f t="shared" si="5"/>
        <v>0</v>
      </c>
      <c r="J16" s="215">
        <f t="shared" si="5"/>
        <v>0</v>
      </c>
      <c r="K16" s="215">
        <f t="shared" si="5"/>
        <v>0</v>
      </c>
      <c r="L16" s="215">
        <f t="shared" si="5"/>
        <v>0</v>
      </c>
      <c r="M16" s="136"/>
      <c r="N16" s="259"/>
      <c r="O16" s="141"/>
    </row>
    <row r="17" spans="1:15" s="138" customFormat="1" ht="26.25">
      <c r="A17" s="14" t="s">
        <v>173</v>
      </c>
      <c r="B17" s="15" t="s">
        <v>174</v>
      </c>
      <c r="C17" s="213">
        <f t="shared" si="3"/>
        <v>0</v>
      </c>
      <c r="D17" s="213">
        <f t="shared" si="4"/>
        <v>0</v>
      </c>
      <c r="E17" s="200"/>
      <c r="F17" s="200"/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36"/>
      <c r="N17" s="259"/>
      <c r="O17" s="141"/>
    </row>
    <row r="18" spans="1:15" s="138" customFormat="1" ht="39">
      <c r="A18" s="14" t="s">
        <v>175</v>
      </c>
      <c r="B18" s="15" t="s">
        <v>176</v>
      </c>
      <c r="C18" s="213">
        <f t="shared" si="3"/>
        <v>0</v>
      </c>
      <c r="D18" s="213">
        <f t="shared" si="4"/>
        <v>0</v>
      </c>
      <c r="E18" s="200"/>
      <c r="F18" s="200"/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36"/>
      <c r="N18" s="136"/>
      <c r="O18" s="141"/>
    </row>
    <row r="19" spans="1:15" s="138" customFormat="1" ht="26.25">
      <c r="A19" s="14" t="s">
        <v>177</v>
      </c>
      <c r="B19" s="15" t="s">
        <v>178</v>
      </c>
      <c r="C19" s="213">
        <f t="shared" si="3"/>
        <v>61498.7</v>
      </c>
      <c r="D19" s="213">
        <f t="shared" si="4"/>
        <v>36622.8</v>
      </c>
      <c r="E19" s="200"/>
      <c r="F19" s="200"/>
      <c r="G19" s="112">
        <v>61498.7</v>
      </c>
      <c r="H19" s="112">
        <v>36622.8</v>
      </c>
      <c r="I19" s="112">
        <v>0</v>
      </c>
      <c r="J19" s="112">
        <v>0</v>
      </c>
      <c r="K19" s="112">
        <v>0</v>
      </c>
      <c r="L19" s="112">
        <v>0</v>
      </c>
      <c r="M19" s="136"/>
      <c r="N19" s="136"/>
      <c r="O19" s="141"/>
    </row>
    <row r="20" spans="1:15" s="138" customFormat="1" ht="39">
      <c r="A20" s="14" t="s">
        <v>179</v>
      </c>
      <c r="B20" s="15" t="s">
        <v>180</v>
      </c>
      <c r="C20" s="213">
        <f t="shared" si="3"/>
        <v>0</v>
      </c>
      <c r="D20" s="213">
        <f t="shared" si="4"/>
        <v>0</v>
      </c>
      <c r="E20" s="200"/>
      <c r="F20" s="200"/>
      <c r="G20" s="191"/>
      <c r="H20" s="112"/>
      <c r="I20" s="112">
        <v>0</v>
      </c>
      <c r="J20" s="112">
        <v>0</v>
      </c>
      <c r="K20" s="112">
        <v>0</v>
      </c>
      <c r="L20" s="112">
        <v>0</v>
      </c>
      <c r="M20" s="136"/>
      <c r="N20" s="136"/>
      <c r="O20" s="141"/>
    </row>
    <row r="21" spans="1:14" ht="26.25">
      <c r="A21" s="14" t="s">
        <v>181</v>
      </c>
      <c r="B21" s="15" t="s">
        <v>182</v>
      </c>
      <c r="C21" s="213">
        <f t="shared" si="3"/>
        <v>0</v>
      </c>
      <c r="D21" s="213">
        <f t="shared" si="4"/>
        <v>0</v>
      </c>
      <c r="E21" s="200"/>
      <c r="F21" s="200"/>
      <c r="G21" s="112"/>
      <c r="H21" s="112"/>
      <c r="I21" s="112">
        <v>0</v>
      </c>
      <c r="J21" s="112">
        <v>0</v>
      </c>
      <c r="K21" s="112">
        <v>0</v>
      </c>
      <c r="L21" s="112">
        <v>0</v>
      </c>
      <c r="M21" s="29"/>
      <c r="N21" s="29"/>
    </row>
    <row r="22" spans="1:14" ht="52.5">
      <c r="A22" s="14" t="s">
        <v>230</v>
      </c>
      <c r="B22" s="15" t="s">
        <v>286</v>
      </c>
      <c r="C22" s="213"/>
      <c r="D22" s="213"/>
      <c r="E22" s="200"/>
      <c r="F22" s="200"/>
      <c r="G22" s="112"/>
      <c r="H22" s="112"/>
      <c r="I22" s="112"/>
      <c r="J22" s="112"/>
      <c r="K22" s="112"/>
      <c r="L22" s="112"/>
      <c r="M22" s="29"/>
      <c r="N22" s="29"/>
    </row>
    <row r="23" spans="1:14" ht="26.25">
      <c r="A23" s="14" t="s">
        <v>111</v>
      </c>
      <c r="B23" s="15" t="s">
        <v>183</v>
      </c>
      <c r="C23" s="213">
        <f t="shared" si="3"/>
        <v>0</v>
      </c>
      <c r="D23" s="213">
        <f t="shared" si="4"/>
        <v>0</v>
      </c>
      <c r="E23" s="200"/>
      <c r="F23" s="200"/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29"/>
      <c r="N23" s="29"/>
    </row>
  </sheetData>
  <sheetProtection/>
  <mergeCells count="14">
    <mergeCell ref="G5:H5"/>
    <mergeCell ref="I5:J5"/>
    <mergeCell ref="K5:L5"/>
    <mergeCell ref="M5:N5"/>
    <mergeCell ref="A2:N2"/>
    <mergeCell ref="A14:A15"/>
    <mergeCell ref="N16:N17"/>
    <mergeCell ref="A10:A11"/>
    <mergeCell ref="A12:A13"/>
    <mergeCell ref="L1:N1"/>
    <mergeCell ref="A5:A6"/>
    <mergeCell ref="B5:B6"/>
    <mergeCell ref="C5:D5"/>
    <mergeCell ref="E5:F5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527"/>
  <sheetViews>
    <sheetView zoomScale="90" zoomScaleNormal="90" zoomScaleSheetLayoutView="93" workbookViewId="0" topLeftCell="A1">
      <selection activeCell="A3" sqref="A3:N3"/>
    </sheetView>
  </sheetViews>
  <sheetFormatPr defaultColWidth="9.125" defaultRowHeight="12.75"/>
  <cols>
    <col min="1" max="1" width="5.50390625" style="3" customWidth="1"/>
    <col min="2" max="2" width="57.00390625" style="93" customWidth="1"/>
    <col min="3" max="3" width="11.00390625" style="73" customWidth="1"/>
    <col min="4" max="4" width="10.50390625" style="73" customWidth="1"/>
    <col min="5" max="5" width="8.00390625" style="73" customWidth="1"/>
    <col min="6" max="6" width="8.375" style="73" customWidth="1"/>
    <col min="7" max="7" width="11.875" style="73" customWidth="1"/>
    <col min="8" max="8" width="9.875" style="73" customWidth="1"/>
    <col min="9" max="9" width="8.625" style="73" customWidth="1"/>
    <col min="10" max="10" width="10.00390625" style="73" customWidth="1"/>
    <col min="11" max="11" width="9.50390625" style="73" customWidth="1"/>
    <col min="12" max="12" width="21.50390625" style="73" customWidth="1"/>
    <col min="13" max="13" width="8.00390625" style="73" hidden="1" customWidth="1"/>
    <col min="14" max="14" width="8.375" style="73" hidden="1" customWidth="1"/>
    <col min="15" max="15" width="9.125" style="73" customWidth="1"/>
    <col min="16" max="23" width="9.125" style="2" customWidth="1"/>
    <col min="24" max="16384" width="9.125" style="73" customWidth="1"/>
  </cols>
  <sheetData>
    <row r="1" spans="1:14" ht="15">
      <c r="A1" s="19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266" t="s">
        <v>207</v>
      </c>
      <c r="M1" s="266"/>
      <c r="N1" s="266"/>
    </row>
    <row r="2" spans="1:14" ht="15.75" customHeight="1">
      <c r="A2" s="256" t="s">
        <v>193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.7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2" ht="15">
      <c r="A4" s="19"/>
      <c r="B4" s="110"/>
      <c r="C4" s="75"/>
      <c r="D4" s="113"/>
      <c r="E4" s="76"/>
      <c r="F4" s="76"/>
      <c r="G4" s="76"/>
      <c r="H4" s="76"/>
      <c r="I4" s="76"/>
      <c r="J4" s="76"/>
      <c r="K4" s="76"/>
      <c r="L4" s="76"/>
    </row>
    <row r="5" spans="1:11" ht="15">
      <c r="A5" s="19"/>
      <c r="B5" s="34"/>
      <c r="C5" s="74"/>
      <c r="D5" s="74"/>
      <c r="K5" s="78" t="s">
        <v>161</v>
      </c>
    </row>
    <row r="6" spans="1:14" ht="12.75">
      <c r="A6" s="243" t="s">
        <v>194</v>
      </c>
      <c r="B6" s="245" t="s">
        <v>97</v>
      </c>
      <c r="C6" s="241" t="s">
        <v>98</v>
      </c>
      <c r="D6" s="242"/>
      <c r="E6" s="241" t="s">
        <v>99</v>
      </c>
      <c r="F6" s="242"/>
      <c r="G6" s="241" t="s">
        <v>138</v>
      </c>
      <c r="H6" s="242"/>
      <c r="I6" s="241" t="s">
        <v>101</v>
      </c>
      <c r="J6" s="242"/>
      <c r="K6" s="241" t="s">
        <v>102</v>
      </c>
      <c r="L6" s="242"/>
      <c r="M6" s="241" t="s">
        <v>141</v>
      </c>
      <c r="N6" s="242"/>
    </row>
    <row r="7" spans="1:14" ht="12.75">
      <c r="A7" s="244"/>
      <c r="B7" s="246"/>
      <c r="C7" s="83" t="s">
        <v>142</v>
      </c>
      <c r="D7" s="83" t="s">
        <v>143</v>
      </c>
      <c r="E7" s="83" t="s">
        <v>142</v>
      </c>
      <c r="F7" s="83" t="s">
        <v>143</v>
      </c>
      <c r="G7" s="83" t="s">
        <v>142</v>
      </c>
      <c r="H7" s="83" t="s">
        <v>143</v>
      </c>
      <c r="I7" s="83" t="s">
        <v>142</v>
      </c>
      <c r="J7" s="83" t="s">
        <v>143</v>
      </c>
      <c r="K7" s="83" t="s">
        <v>142</v>
      </c>
      <c r="L7" s="83" t="s">
        <v>143</v>
      </c>
      <c r="M7" s="83" t="s">
        <v>142</v>
      </c>
      <c r="N7" s="83" t="s">
        <v>143</v>
      </c>
    </row>
    <row r="8" spans="1:14" ht="12.75">
      <c r="A8" s="35"/>
      <c r="B8" s="36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</row>
    <row r="9" spans="1:23" s="82" customFormat="1" ht="26.25">
      <c r="A9" s="14">
        <v>1</v>
      </c>
      <c r="B9" s="38" t="s">
        <v>195</v>
      </c>
      <c r="C9" s="192">
        <f>SUM(E9,G9,I9,K9,M9)</f>
        <v>9499.099999999999</v>
      </c>
      <c r="D9" s="192">
        <f>SUM(F9,H9,J9,L9,N9)</f>
        <v>3303.6</v>
      </c>
      <c r="E9" s="30"/>
      <c r="F9" s="30"/>
      <c r="G9" s="192">
        <f aca="true" t="shared" si="0" ref="G9:L9">SUM(G10:G10)</f>
        <v>9267.3</v>
      </c>
      <c r="H9" s="192">
        <f t="shared" si="0"/>
        <v>3228</v>
      </c>
      <c r="I9" s="89">
        <f t="shared" si="0"/>
        <v>0</v>
      </c>
      <c r="J9" s="89">
        <f t="shared" si="0"/>
        <v>0</v>
      </c>
      <c r="K9" s="192">
        <f t="shared" si="0"/>
        <v>231.8</v>
      </c>
      <c r="L9" s="192">
        <f t="shared" si="0"/>
        <v>75.6</v>
      </c>
      <c r="M9" s="30"/>
      <c r="N9" s="30"/>
      <c r="P9" s="1"/>
      <c r="Q9" s="1"/>
      <c r="R9" s="1"/>
      <c r="S9" s="1"/>
      <c r="T9" s="1"/>
      <c r="U9" s="1"/>
      <c r="V9" s="1"/>
      <c r="W9" s="1"/>
    </row>
    <row r="10" spans="1:23" s="82" customFormat="1" ht="24">
      <c r="A10" s="27" t="s">
        <v>105</v>
      </c>
      <c r="B10" s="86" t="s">
        <v>224</v>
      </c>
      <c r="C10" s="192">
        <f aca="true" t="shared" si="1" ref="C10:C18">SUM(E10,G10,I10,K10,M10)</f>
        <v>9499.099999999999</v>
      </c>
      <c r="D10" s="192">
        <f>SUM(F10,H10,J10,L10,N10)</f>
        <v>3303.6</v>
      </c>
      <c r="E10" s="32"/>
      <c r="F10" s="32"/>
      <c r="G10" s="215">
        <f>'6.'!G12</f>
        <v>9267.3</v>
      </c>
      <c r="H10" s="215">
        <f>'6.'!H12</f>
        <v>3228</v>
      </c>
      <c r="I10" s="216">
        <v>0</v>
      </c>
      <c r="J10" s="216">
        <v>0</v>
      </c>
      <c r="K10" s="215">
        <f>'6.'!K12</f>
        <v>231.8</v>
      </c>
      <c r="L10" s="215">
        <f>'6.'!L12</f>
        <v>75.6</v>
      </c>
      <c r="M10" s="32"/>
      <c r="N10" s="32"/>
      <c r="P10" s="1"/>
      <c r="Q10" s="1"/>
      <c r="R10" s="1"/>
      <c r="S10" s="1"/>
      <c r="T10" s="1"/>
      <c r="U10" s="1"/>
      <c r="V10" s="1"/>
      <c r="W10" s="1"/>
    </row>
    <row r="11" spans="1:23" s="82" customFormat="1" ht="75.75" customHeight="1">
      <c r="A11" s="14">
        <v>2</v>
      </c>
      <c r="B11" s="90" t="s">
        <v>229</v>
      </c>
      <c r="C11" s="192">
        <f>SUM(E11,G11,I11,K11,M11)</f>
        <v>156507</v>
      </c>
      <c r="D11" s="192">
        <f aca="true" t="shared" si="2" ref="D11:D18">SUM(F11,H11,J11,L11,N11)</f>
        <v>67688.6</v>
      </c>
      <c r="E11" s="193"/>
      <c r="F11" s="193"/>
      <c r="G11" s="192">
        <f>G13+G14+G15+G16+G17+G18+G19</f>
        <v>156507</v>
      </c>
      <c r="H11" s="192">
        <f>H13+H14+H15+H16+H17+H18+H19</f>
        <v>67688.6</v>
      </c>
      <c r="I11" s="89"/>
      <c r="J11" s="89"/>
      <c r="K11" s="89"/>
      <c r="L11" s="89"/>
      <c r="M11" s="30"/>
      <c r="N11" s="30"/>
      <c r="P11" s="1"/>
      <c r="Q11" s="1"/>
      <c r="R11" s="1"/>
      <c r="S11" s="1"/>
      <c r="T11" s="1"/>
      <c r="U11" s="1"/>
      <c r="V11" s="1"/>
      <c r="W11" s="1"/>
    </row>
    <row r="12" spans="1:23" s="82" customFormat="1" ht="39">
      <c r="A12" s="27" t="s">
        <v>196</v>
      </c>
      <c r="B12" s="54" t="s">
        <v>197</v>
      </c>
      <c r="C12" s="192">
        <f t="shared" si="1"/>
        <v>156806.4</v>
      </c>
      <c r="D12" s="192">
        <f t="shared" si="2"/>
        <v>67796.3</v>
      </c>
      <c r="E12" s="112"/>
      <c r="F12" s="112"/>
      <c r="G12" s="215">
        <f>'6.'!G14</f>
        <v>156507</v>
      </c>
      <c r="H12" s="215">
        <f>'6.'!H14</f>
        <v>67688.6</v>
      </c>
      <c r="I12" s="216">
        <v>0</v>
      </c>
      <c r="J12" s="216">
        <v>0</v>
      </c>
      <c r="K12" s="215">
        <f>'6.'!K14</f>
        <v>299.4</v>
      </c>
      <c r="L12" s="215">
        <f>'6.'!L14</f>
        <v>107.7</v>
      </c>
      <c r="M12" s="32"/>
      <c r="N12" s="32"/>
      <c r="P12" s="1"/>
      <c r="Q12" s="1"/>
      <c r="R12" s="1"/>
      <c r="S12" s="1"/>
      <c r="T12" s="1"/>
      <c r="U12" s="1"/>
      <c r="V12" s="1"/>
      <c r="W12" s="1"/>
    </row>
    <row r="13" spans="1:23" s="82" customFormat="1" ht="36">
      <c r="A13" s="14" t="s">
        <v>153</v>
      </c>
      <c r="B13" s="90" t="s">
        <v>198</v>
      </c>
      <c r="C13" s="89">
        <f t="shared" si="1"/>
        <v>0</v>
      </c>
      <c r="D13" s="89">
        <f t="shared" si="2"/>
        <v>0</v>
      </c>
      <c r="E13" s="30"/>
      <c r="F13" s="30"/>
      <c r="G13" s="30">
        <v>0</v>
      </c>
      <c r="H13" s="30">
        <v>0</v>
      </c>
      <c r="I13" s="174"/>
      <c r="J13" s="174"/>
      <c r="K13" s="174"/>
      <c r="L13" s="30"/>
      <c r="M13" s="30"/>
      <c r="N13" s="30"/>
      <c r="P13" s="1"/>
      <c r="Q13" s="1"/>
      <c r="R13" s="1"/>
      <c r="S13" s="1"/>
      <c r="T13" s="1"/>
      <c r="U13" s="1"/>
      <c r="V13" s="1"/>
      <c r="W13" s="1"/>
    </row>
    <row r="14" spans="1:23" s="82" customFormat="1" ht="129" customHeight="1">
      <c r="A14" s="14" t="s">
        <v>199</v>
      </c>
      <c r="B14" s="91" t="s">
        <v>67</v>
      </c>
      <c r="C14" s="192">
        <f t="shared" si="1"/>
        <v>133569.1</v>
      </c>
      <c r="D14" s="192">
        <f>SUM(F14,H14,J14,L14,N14)</f>
        <v>57833.700000000004</v>
      </c>
      <c r="E14" s="193"/>
      <c r="F14" s="193"/>
      <c r="G14" s="214">
        <f>G12-G15-G16-G17-G18</f>
        <v>133569.1</v>
      </c>
      <c r="H14" s="214">
        <f>H12-H15-H16-H17-H18</f>
        <v>57833.700000000004</v>
      </c>
      <c r="I14" s="30"/>
      <c r="J14" s="30"/>
      <c r="K14" s="30"/>
      <c r="L14" s="30"/>
      <c r="M14" s="30"/>
      <c r="N14" s="30"/>
      <c r="P14" s="1"/>
      <c r="Q14" s="1"/>
      <c r="R14" s="1"/>
      <c r="S14" s="1"/>
      <c r="T14" s="1"/>
      <c r="U14" s="1"/>
      <c r="V14" s="1"/>
      <c r="W14" s="1"/>
    </row>
    <row r="15" spans="1:23" s="82" customFormat="1" ht="40.5">
      <c r="A15" s="14" t="s">
        <v>200</v>
      </c>
      <c r="B15" s="85" t="s">
        <v>206</v>
      </c>
      <c r="C15" s="192">
        <f t="shared" si="1"/>
        <v>421.9</v>
      </c>
      <c r="D15" s="192">
        <f t="shared" si="2"/>
        <v>176.3</v>
      </c>
      <c r="E15" s="193"/>
      <c r="F15" s="193"/>
      <c r="G15" s="193">
        <f>418.4+3.5</f>
        <v>421.9</v>
      </c>
      <c r="H15" s="193">
        <f>176.3+0</f>
        <v>176.3</v>
      </c>
      <c r="I15" s="30"/>
      <c r="J15" s="30"/>
      <c r="K15" s="30"/>
      <c r="L15" s="30"/>
      <c r="M15" s="30"/>
      <c r="N15" s="30"/>
      <c r="P15" s="1"/>
      <c r="Q15" s="1"/>
      <c r="R15" s="1"/>
      <c r="S15" s="1"/>
      <c r="T15" s="1"/>
      <c r="U15" s="1"/>
      <c r="V15" s="1"/>
      <c r="W15" s="1"/>
    </row>
    <row r="16" spans="1:23" s="82" customFormat="1" ht="13.5">
      <c r="A16" s="14" t="s">
        <v>202</v>
      </c>
      <c r="B16" s="85" t="s">
        <v>201</v>
      </c>
      <c r="C16" s="192">
        <f t="shared" si="1"/>
        <v>7705.8</v>
      </c>
      <c r="D16" s="192">
        <f t="shared" si="2"/>
        <v>3121.4</v>
      </c>
      <c r="E16" s="193"/>
      <c r="F16" s="193"/>
      <c r="G16" s="193">
        <v>7705.8</v>
      </c>
      <c r="H16" s="193">
        <v>3121.4</v>
      </c>
      <c r="I16" s="30">
        <v>0</v>
      </c>
      <c r="J16" s="30"/>
      <c r="K16" s="30">
        <v>0</v>
      </c>
      <c r="L16" s="30"/>
      <c r="M16" s="30"/>
      <c r="N16" s="30"/>
      <c r="P16" s="1"/>
      <c r="Q16" s="1"/>
      <c r="R16" s="1"/>
      <c r="S16" s="1"/>
      <c r="T16" s="1"/>
      <c r="U16" s="1"/>
      <c r="V16" s="1"/>
      <c r="W16" s="1"/>
    </row>
    <row r="17" spans="1:23" s="82" customFormat="1" ht="20.25">
      <c r="A17" s="14" t="s">
        <v>204</v>
      </c>
      <c r="B17" s="85" t="s">
        <v>68</v>
      </c>
      <c r="C17" s="192">
        <f t="shared" si="1"/>
        <v>14573</v>
      </c>
      <c r="D17" s="192">
        <f t="shared" si="2"/>
        <v>6528.7</v>
      </c>
      <c r="E17" s="193" t="s">
        <v>136</v>
      </c>
      <c r="F17" s="193" t="s">
        <v>136</v>
      </c>
      <c r="G17" s="193">
        <v>14573</v>
      </c>
      <c r="H17" s="193">
        <v>6528.7</v>
      </c>
      <c r="I17" s="30" t="s">
        <v>136</v>
      </c>
      <c r="J17" s="30" t="s">
        <v>136</v>
      </c>
      <c r="K17" s="30" t="s">
        <v>136</v>
      </c>
      <c r="L17" s="30" t="s">
        <v>136</v>
      </c>
      <c r="M17" s="30" t="s">
        <v>136</v>
      </c>
      <c r="N17" s="30" t="s">
        <v>136</v>
      </c>
      <c r="P17" s="1"/>
      <c r="Q17" s="1"/>
      <c r="R17" s="1"/>
      <c r="S17" s="1"/>
      <c r="T17" s="1"/>
      <c r="U17" s="1"/>
      <c r="V17" s="1"/>
      <c r="W17" s="1"/>
    </row>
    <row r="18" spans="1:23" s="82" customFormat="1" ht="13.5">
      <c r="A18" s="14" t="s">
        <v>205</v>
      </c>
      <c r="B18" s="85" t="s">
        <v>203</v>
      </c>
      <c r="C18" s="192">
        <f t="shared" si="1"/>
        <v>237.2</v>
      </c>
      <c r="D18" s="192">
        <f t="shared" si="2"/>
        <v>28.5</v>
      </c>
      <c r="E18" s="193"/>
      <c r="F18" s="193"/>
      <c r="G18" s="194">
        <v>237.2</v>
      </c>
      <c r="H18" s="193">
        <v>28.5</v>
      </c>
      <c r="I18" s="30"/>
      <c r="J18" s="30"/>
      <c r="K18" s="30"/>
      <c r="L18" s="30"/>
      <c r="M18" s="30"/>
      <c r="N18" s="30"/>
      <c r="P18" s="1"/>
      <c r="Q18" s="1"/>
      <c r="R18" s="1"/>
      <c r="S18" s="1"/>
      <c r="T18" s="1"/>
      <c r="U18" s="1"/>
      <c r="V18" s="1"/>
      <c r="W18" s="1"/>
    </row>
    <row r="19" spans="1:23" s="82" customFormat="1" ht="61.5">
      <c r="A19" s="14" t="s">
        <v>69</v>
      </c>
      <c r="B19" s="124" t="s">
        <v>228</v>
      </c>
      <c r="C19" s="89">
        <f>SUM(E19,G19,I19,K19,M19)</f>
        <v>0</v>
      </c>
      <c r="D19" s="89">
        <f>SUM(F19,H19,J19,L19,N19)</f>
        <v>0</v>
      </c>
      <c r="E19" s="123"/>
      <c r="F19" s="123"/>
      <c r="G19" s="123">
        <v>0</v>
      </c>
      <c r="H19" s="142">
        <v>0</v>
      </c>
      <c r="I19" s="123"/>
      <c r="J19" s="142"/>
      <c r="K19" s="123"/>
      <c r="L19" s="142"/>
      <c r="M19" s="123"/>
      <c r="N19" s="123"/>
      <c r="P19" s="1"/>
      <c r="Q19" s="1"/>
      <c r="R19" s="1"/>
      <c r="S19" s="1"/>
      <c r="T19" s="1"/>
      <c r="U19" s="1"/>
      <c r="V19" s="1"/>
      <c r="W19" s="1"/>
    </row>
    <row r="20" spans="1:23" s="82" customFormat="1" ht="12.75">
      <c r="A20" s="4"/>
      <c r="B20" s="92"/>
      <c r="P20" s="1"/>
      <c r="Q20" s="1"/>
      <c r="R20" s="1"/>
      <c r="S20" s="1"/>
      <c r="T20" s="1"/>
      <c r="U20" s="1"/>
      <c r="V20" s="1"/>
      <c r="W20" s="1"/>
    </row>
    <row r="21" spans="1:23" s="82" customFormat="1" ht="12.75">
      <c r="A21" s="4"/>
      <c r="B21" s="92"/>
      <c r="P21" s="1"/>
      <c r="Q21" s="1"/>
      <c r="R21" s="1"/>
      <c r="S21" s="1"/>
      <c r="T21" s="1"/>
      <c r="U21" s="1"/>
      <c r="V21" s="1"/>
      <c r="W21" s="1"/>
    </row>
    <row r="22" spans="1:23" s="82" customFormat="1" ht="12.75">
      <c r="A22" s="4"/>
      <c r="B22" s="92"/>
      <c r="P22" s="1"/>
      <c r="Q22" s="1"/>
      <c r="R22" s="1"/>
      <c r="S22" s="1"/>
      <c r="T22" s="1"/>
      <c r="U22" s="1"/>
      <c r="V22" s="1"/>
      <c r="W22" s="1"/>
    </row>
    <row r="23" spans="1:23" s="82" customFormat="1" ht="12.75">
      <c r="A23" s="4"/>
      <c r="B23" s="92"/>
      <c r="P23" s="1"/>
      <c r="Q23" s="1"/>
      <c r="R23" s="1"/>
      <c r="S23" s="1"/>
      <c r="T23" s="1"/>
      <c r="U23" s="1"/>
      <c r="V23" s="1"/>
      <c r="W23" s="1"/>
    </row>
    <row r="24" spans="1:23" s="82" customFormat="1" ht="12.75">
      <c r="A24" s="4"/>
      <c r="B24" s="92"/>
      <c r="P24" s="1"/>
      <c r="Q24" s="1"/>
      <c r="R24" s="1"/>
      <c r="S24" s="1"/>
      <c r="T24" s="1"/>
      <c r="U24" s="1"/>
      <c r="V24" s="1"/>
      <c r="W24" s="1"/>
    </row>
    <row r="25" spans="1:23" s="82" customFormat="1" ht="12.75">
      <c r="A25" s="4"/>
      <c r="B25" s="92"/>
      <c r="P25" s="1"/>
      <c r="Q25" s="1"/>
      <c r="R25" s="1"/>
      <c r="S25" s="1"/>
      <c r="T25" s="1"/>
      <c r="U25" s="1"/>
      <c r="V25" s="1"/>
      <c r="W25" s="1"/>
    </row>
    <row r="26" spans="1:23" s="82" customFormat="1" ht="12.75">
      <c r="A26" s="4"/>
      <c r="B26" s="92"/>
      <c r="P26" s="1"/>
      <c r="Q26" s="1"/>
      <c r="R26" s="1"/>
      <c r="S26" s="1"/>
      <c r="T26" s="1"/>
      <c r="U26" s="1"/>
      <c r="V26" s="1"/>
      <c r="W26" s="1"/>
    </row>
    <row r="27" spans="1:23" s="82" customFormat="1" ht="12.75">
      <c r="A27" s="4"/>
      <c r="B27" s="92"/>
      <c r="P27" s="1"/>
      <c r="Q27" s="1"/>
      <c r="R27" s="1"/>
      <c r="S27" s="1"/>
      <c r="T27" s="1"/>
      <c r="U27" s="1"/>
      <c r="V27" s="1"/>
      <c r="W27" s="1"/>
    </row>
    <row r="28" spans="1:23" s="82" customFormat="1" ht="12.75">
      <c r="A28" s="4"/>
      <c r="B28" s="92"/>
      <c r="P28" s="1"/>
      <c r="Q28" s="1"/>
      <c r="R28" s="1"/>
      <c r="S28" s="1"/>
      <c r="T28" s="1"/>
      <c r="U28" s="1"/>
      <c r="V28" s="1"/>
      <c r="W28" s="1"/>
    </row>
    <row r="29" spans="1:23" s="82" customFormat="1" ht="12.75">
      <c r="A29" s="4"/>
      <c r="B29" s="92"/>
      <c r="P29" s="1"/>
      <c r="Q29" s="1"/>
      <c r="R29" s="1"/>
      <c r="S29" s="1"/>
      <c r="T29" s="1"/>
      <c r="U29" s="1"/>
      <c r="V29" s="1"/>
      <c r="W29" s="1"/>
    </row>
    <row r="30" spans="1:23" s="82" customFormat="1" ht="12.75">
      <c r="A30" s="4"/>
      <c r="B30" s="92"/>
      <c r="P30" s="1"/>
      <c r="Q30" s="1"/>
      <c r="R30" s="1"/>
      <c r="S30" s="1"/>
      <c r="T30" s="1"/>
      <c r="U30" s="1"/>
      <c r="V30" s="1"/>
      <c r="W30" s="1"/>
    </row>
    <row r="31" spans="1:23" s="82" customFormat="1" ht="12.75">
      <c r="A31" s="4"/>
      <c r="B31" s="92"/>
      <c r="P31" s="1"/>
      <c r="Q31" s="1"/>
      <c r="R31" s="1"/>
      <c r="S31" s="1"/>
      <c r="T31" s="1"/>
      <c r="U31" s="1"/>
      <c r="V31" s="1"/>
      <c r="W31" s="1"/>
    </row>
    <row r="32" spans="1:23" s="82" customFormat="1" ht="12.75">
      <c r="A32" s="4"/>
      <c r="B32" s="92"/>
      <c r="P32" s="1"/>
      <c r="Q32" s="1"/>
      <c r="R32" s="1"/>
      <c r="S32" s="1"/>
      <c r="T32" s="1"/>
      <c r="U32" s="1"/>
      <c r="V32" s="1"/>
      <c r="W32" s="1"/>
    </row>
    <row r="33" spans="1:23" s="82" customFormat="1" ht="12.75">
      <c r="A33" s="4"/>
      <c r="B33" s="92"/>
      <c r="P33" s="1"/>
      <c r="Q33" s="1"/>
      <c r="R33" s="1"/>
      <c r="S33" s="1"/>
      <c r="T33" s="1"/>
      <c r="U33" s="1"/>
      <c r="V33" s="1"/>
      <c r="W33" s="1"/>
    </row>
    <row r="34" spans="1:23" s="82" customFormat="1" ht="12.75">
      <c r="A34" s="4"/>
      <c r="B34" s="92"/>
      <c r="P34" s="1"/>
      <c r="Q34" s="1"/>
      <c r="R34" s="1"/>
      <c r="S34" s="1"/>
      <c r="T34" s="1"/>
      <c r="U34" s="1"/>
      <c r="V34" s="1"/>
      <c r="W34" s="1"/>
    </row>
    <row r="35" spans="1:23" s="82" customFormat="1" ht="12.75">
      <c r="A35" s="4"/>
      <c r="B35" s="92"/>
      <c r="P35" s="1"/>
      <c r="Q35" s="1"/>
      <c r="R35" s="1"/>
      <c r="S35" s="1"/>
      <c r="T35" s="1"/>
      <c r="U35" s="1"/>
      <c r="V35" s="1"/>
      <c r="W35" s="1"/>
    </row>
    <row r="36" spans="1:23" s="82" customFormat="1" ht="12.75">
      <c r="A36" s="4"/>
      <c r="B36" s="92"/>
      <c r="P36" s="1"/>
      <c r="Q36" s="1"/>
      <c r="R36" s="1"/>
      <c r="S36" s="1"/>
      <c r="T36" s="1"/>
      <c r="U36" s="1"/>
      <c r="V36" s="1"/>
      <c r="W36" s="1"/>
    </row>
    <row r="37" spans="1:23" s="82" customFormat="1" ht="12.75">
      <c r="A37" s="4"/>
      <c r="B37" s="92"/>
      <c r="P37" s="1"/>
      <c r="Q37" s="1"/>
      <c r="R37" s="1"/>
      <c r="S37" s="1"/>
      <c r="T37" s="1"/>
      <c r="U37" s="1"/>
      <c r="V37" s="1"/>
      <c r="W37" s="1"/>
    </row>
    <row r="38" spans="1:23" s="82" customFormat="1" ht="12.75">
      <c r="A38" s="4"/>
      <c r="B38" s="92"/>
      <c r="P38" s="1"/>
      <c r="Q38" s="1"/>
      <c r="R38" s="1"/>
      <c r="S38" s="1"/>
      <c r="T38" s="1"/>
      <c r="U38" s="1"/>
      <c r="V38" s="1"/>
      <c r="W38" s="1"/>
    </row>
    <row r="39" spans="1:23" s="82" customFormat="1" ht="12.75">
      <c r="A39" s="4"/>
      <c r="B39" s="92"/>
      <c r="P39" s="1"/>
      <c r="Q39" s="1"/>
      <c r="R39" s="1"/>
      <c r="S39" s="1"/>
      <c r="T39" s="1"/>
      <c r="U39" s="1"/>
      <c r="V39" s="1"/>
      <c r="W39" s="1"/>
    </row>
    <row r="40" spans="1:23" s="82" customFormat="1" ht="12.75">
      <c r="A40" s="4"/>
      <c r="B40" s="92"/>
      <c r="P40" s="1"/>
      <c r="Q40" s="1"/>
      <c r="R40" s="1"/>
      <c r="S40" s="1"/>
      <c r="T40" s="1"/>
      <c r="U40" s="1"/>
      <c r="V40" s="1"/>
      <c r="W40" s="1"/>
    </row>
    <row r="41" spans="1:23" s="82" customFormat="1" ht="12.75">
      <c r="A41" s="4"/>
      <c r="B41" s="92"/>
      <c r="P41" s="1"/>
      <c r="Q41" s="1"/>
      <c r="R41" s="1"/>
      <c r="S41" s="1"/>
      <c r="T41" s="1"/>
      <c r="U41" s="1"/>
      <c r="V41" s="1"/>
      <c r="W41" s="1"/>
    </row>
    <row r="42" spans="1:23" s="82" customFormat="1" ht="12.75">
      <c r="A42" s="4"/>
      <c r="B42" s="92"/>
      <c r="P42" s="1"/>
      <c r="Q42" s="1"/>
      <c r="R42" s="1"/>
      <c r="S42" s="1"/>
      <c r="T42" s="1"/>
      <c r="U42" s="1"/>
      <c r="V42" s="1"/>
      <c r="W42" s="1"/>
    </row>
    <row r="43" spans="1:23" s="82" customFormat="1" ht="12.75">
      <c r="A43" s="4"/>
      <c r="B43" s="92"/>
      <c r="P43" s="1"/>
      <c r="Q43" s="1"/>
      <c r="R43" s="1"/>
      <c r="S43" s="1"/>
      <c r="T43" s="1"/>
      <c r="U43" s="1"/>
      <c r="V43" s="1"/>
      <c r="W43" s="1"/>
    </row>
    <row r="44" spans="1:23" s="82" customFormat="1" ht="12.75">
      <c r="A44" s="4"/>
      <c r="B44" s="92"/>
      <c r="P44" s="1"/>
      <c r="Q44" s="1"/>
      <c r="R44" s="1"/>
      <c r="S44" s="1"/>
      <c r="T44" s="1"/>
      <c r="U44" s="1"/>
      <c r="V44" s="1"/>
      <c r="W44" s="1"/>
    </row>
    <row r="45" spans="1:23" s="82" customFormat="1" ht="12.75">
      <c r="A45" s="4"/>
      <c r="B45" s="92"/>
      <c r="P45" s="1"/>
      <c r="Q45" s="1"/>
      <c r="R45" s="1"/>
      <c r="S45" s="1"/>
      <c r="T45" s="1"/>
      <c r="U45" s="1"/>
      <c r="V45" s="1"/>
      <c r="W45" s="1"/>
    </row>
    <row r="46" spans="1:23" s="82" customFormat="1" ht="12.75">
      <c r="A46" s="4"/>
      <c r="B46" s="92"/>
      <c r="P46" s="1"/>
      <c r="Q46" s="1"/>
      <c r="R46" s="1"/>
      <c r="S46" s="1"/>
      <c r="T46" s="1"/>
      <c r="U46" s="1"/>
      <c r="V46" s="1"/>
      <c r="W46" s="1"/>
    </row>
    <row r="47" spans="1:23" s="82" customFormat="1" ht="12.75">
      <c r="A47" s="4"/>
      <c r="B47" s="92"/>
      <c r="P47" s="1"/>
      <c r="Q47" s="1"/>
      <c r="R47" s="1"/>
      <c r="S47" s="1"/>
      <c r="T47" s="1"/>
      <c r="U47" s="1"/>
      <c r="V47" s="1"/>
      <c r="W47" s="1"/>
    </row>
    <row r="48" spans="1:23" s="82" customFormat="1" ht="12.75">
      <c r="A48" s="4"/>
      <c r="B48" s="92"/>
      <c r="P48" s="1"/>
      <c r="Q48" s="1"/>
      <c r="R48" s="1"/>
      <c r="S48" s="1"/>
      <c r="T48" s="1"/>
      <c r="U48" s="1"/>
      <c r="V48" s="1"/>
      <c r="W48" s="1"/>
    </row>
    <row r="49" spans="1:23" s="82" customFormat="1" ht="12.75">
      <c r="A49" s="4"/>
      <c r="B49" s="92"/>
      <c r="P49" s="1"/>
      <c r="Q49" s="1"/>
      <c r="R49" s="1"/>
      <c r="S49" s="1"/>
      <c r="T49" s="1"/>
      <c r="U49" s="1"/>
      <c r="V49" s="1"/>
      <c r="W49" s="1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  <row r="210" ht="12.75">
      <c r="B210" s="92"/>
    </row>
    <row r="211" ht="12.75">
      <c r="B211" s="92"/>
    </row>
    <row r="212" ht="12.75">
      <c r="B212" s="92"/>
    </row>
    <row r="213" ht="12.75">
      <c r="B213" s="92"/>
    </row>
    <row r="214" ht="12.75">
      <c r="B214" s="92"/>
    </row>
    <row r="215" ht="12.75">
      <c r="B215" s="92"/>
    </row>
    <row r="216" ht="12.75">
      <c r="B216" s="92"/>
    </row>
    <row r="217" ht="12.75">
      <c r="B217" s="92"/>
    </row>
    <row r="218" ht="12.75">
      <c r="B218" s="92"/>
    </row>
    <row r="219" ht="12.75">
      <c r="B219" s="92"/>
    </row>
    <row r="220" ht="12.75">
      <c r="B220" s="92"/>
    </row>
    <row r="221" ht="12.75">
      <c r="B221" s="92"/>
    </row>
    <row r="222" ht="12.75">
      <c r="B222" s="92"/>
    </row>
    <row r="223" ht="12.75">
      <c r="B223" s="92"/>
    </row>
    <row r="224" ht="12.75">
      <c r="B224" s="92"/>
    </row>
    <row r="225" ht="12.75">
      <c r="B225" s="92"/>
    </row>
    <row r="226" ht="12.75">
      <c r="B226" s="92"/>
    </row>
    <row r="227" ht="12.75">
      <c r="B227" s="92"/>
    </row>
    <row r="228" ht="12.75">
      <c r="B228" s="92"/>
    </row>
    <row r="229" ht="12.75">
      <c r="B229" s="92"/>
    </row>
    <row r="230" ht="12.75">
      <c r="B230" s="92"/>
    </row>
    <row r="231" ht="12.75">
      <c r="B231" s="92"/>
    </row>
    <row r="232" ht="12.75">
      <c r="B232" s="92"/>
    </row>
    <row r="233" ht="12.75">
      <c r="B233" s="92"/>
    </row>
    <row r="234" ht="12.75">
      <c r="B234" s="92"/>
    </row>
    <row r="235" ht="12.75">
      <c r="B235" s="92"/>
    </row>
    <row r="236" ht="12.75">
      <c r="B236" s="92"/>
    </row>
    <row r="237" ht="12.75">
      <c r="B237" s="92"/>
    </row>
    <row r="238" ht="12.75">
      <c r="B238" s="92"/>
    </row>
    <row r="239" ht="12.75">
      <c r="B239" s="92"/>
    </row>
    <row r="240" ht="12.75">
      <c r="B240" s="92"/>
    </row>
    <row r="241" ht="12.75">
      <c r="B241" s="92"/>
    </row>
    <row r="242" ht="12.75">
      <c r="B242" s="92"/>
    </row>
    <row r="243" ht="12.75">
      <c r="B243" s="92"/>
    </row>
    <row r="244" ht="12.75">
      <c r="B244" s="92"/>
    </row>
    <row r="245" ht="12.75">
      <c r="B245" s="92"/>
    </row>
    <row r="246" ht="12.75">
      <c r="B246" s="92"/>
    </row>
    <row r="247" ht="12.75">
      <c r="B247" s="92"/>
    </row>
    <row r="248" ht="12.75">
      <c r="B248" s="92"/>
    </row>
    <row r="249" ht="12.75">
      <c r="B249" s="92"/>
    </row>
    <row r="250" ht="12.75">
      <c r="B250" s="92"/>
    </row>
    <row r="251" ht="12.75">
      <c r="B251" s="92"/>
    </row>
    <row r="252" ht="12.75">
      <c r="B252" s="92"/>
    </row>
    <row r="253" ht="12.75">
      <c r="B253" s="92"/>
    </row>
    <row r="254" ht="12.75">
      <c r="B254" s="92"/>
    </row>
    <row r="255" ht="12.75">
      <c r="B255" s="92"/>
    </row>
    <row r="256" ht="12.75">
      <c r="B256" s="92"/>
    </row>
    <row r="257" ht="12.75">
      <c r="B257" s="92"/>
    </row>
    <row r="258" ht="12.75">
      <c r="B258" s="92"/>
    </row>
    <row r="259" ht="12.75">
      <c r="B259" s="92"/>
    </row>
    <row r="260" ht="12.75">
      <c r="B260" s="92"/>
    </row>
    <row r="261" ht="12.75">
      <c r="B261" s="92"/>
    </row>
    <row r="262" ht="12.75">
      <c r="B262" s="92"/>
    </row>
    <row r="263" ht="12.75">
      <c r="B263" s="92"/>
    </row>
    <row r="264" ht="12.75">
      <c r="B264" s="92"/>
    </row>
    <row r="265" ht="12.75">
      <c r="B265" s="92"/>
    </row>
    <row r="266" ht="12.75">
      <c r="B266" s="92"/>
    </row>
    <row r="267" ht="12.75">
      <c r="B267" s="92"/>
    </row>
    <row r="268" ht="12.75">
      <c r="B268" s="92"/>
    </row>
    <row r="269" ht="12.75">
      <c r="B269" s="92"/>
    </row>
    <row r="270" ht="12.75">
      <c r="B270" s="92"/>
    </row>
    <row r="271" ht="12.75">
      <c r="B271" s="92"/>
    </row>
    <row r="272" ht="12.75">
      <c r="B272" s="92"/>
    </row>
    <row r="273" ht="12.75">
      <c r="B273" s="92"/>
    </row>
    <row r="274" ht="12.75">
      <c r="B274" s="92"/>
    </row>
    <row r="275" ht="12.75">
      <c r="B275" s="92"/>
    </row>
    <row r="276" ht="12.75">
      <c r="B276" s="92"/>
    </row>
    <row r="277" ht="12.75">
      <c r="B277" s="92"/>
    </row>
    <row r="278" ht="12.75">
      <c r="B278" s="92"/>
    </row>
    <row r="279" ht="12.75">
      <c r="B279" s="92"/>
    </row>
    <row r="280" ht="12.75">
      <c r="B280" s="92"/>
    </row>
    <row r="281" ht="12.75">
      <c r="B281" s="92"/>
    </row>
    <row r="282" ht="12.75">
      <c r="B282" s="92"/>
    </row>
    <row r="283" ht="12.75">
      <c r="B283" s="92"/>
    </row>
    <row r="284" ht="12.75">
      <c r="B284" s="92"/>
    </row>
    <row r="285" ht="12.75">
      <c r="B285" s="92"/>
    </row>
    <row r="286" ht="12.75">
      <c r="B286" s="92"/>
    </row>
    <row r="287" ht="12.75">
      <c r="B287" s="92"/>
    </row>
    <row r="288" ht="12.75">
      <c r="B288" s="92"/>
    </row>
    <row r="289" ht="12.75">
      <c r="B289" s="92"/>
    </row>
    <row r="290" ht="12.75">
      <c r="B290" s="92"/>
    </row>
    <row r="291" ht="12.75">
      <c r="B291" s="92"/>
    </row>
    <row r="292" ht="12.75">
      <c r="B292" s="92"/>
    </row>
    <row r="293" ht="12.75">
      <c r="B293" s="92"/>
    </row>
    <row r="294" ht="12.75">
      <c r="B294" s="92"/>
    </row>
    <row r="295" ht="12.75">
      <c r="B295" s="92"/>
    </row>
    <row r="296" ht="12.75">
      <c r="B296" s="92"/>
    </row>
    <row r="297" ht="12.75">
      <c r="B297" s="92"/>
    </row>
    <row r="298" ht="12.75">
      <c r="B298" s="92"/>
    </row>
    <row r="299" ht="12.75">
      <c r="B299" s="92"/>
    </row>
    <row r="300" ht="12.75">
      <c r="B300" s="92"/>
    </row>
    <row r="301" ht="12.75">
      <c r="B301" s="92"/>
    </row>
    <row r="302" ht="12.75">
      <c r="B302" s="92"/>
    </row>
    <row r="303" ht="12.75">
      <c r="B303" s="92"/>
    </row>
    <row r="304" ht="12.75">
      <c r="B304" s="92"/>
    </row>
    <row r="305" ht="12.75">
      <c r="B305" s="92"/>
    </row>
    <row r="306" ht="12.75">
      <c r="B306" s="92"/>
    </row>
    <row r="307" ht="12.75">
      <c r="B307" s="92"/>
    </row>
    <row r="308" ht="12.75">
      <c r="B308" s="92"/>
    </row>
    <row r="309" ht="12.75">
      <c r="B309" s="92"/>
    </row>
    <row r="310" ht="12.75">
      <c r="B310" s="92"/>
    </row>
    <row r="311" ht="12.75">
      <c r="B311" s="92"/>
    </row>
    <row r="312" ht="12.75">
      <c r="B312" s="92"/>
    </row>
    <row r="313" ht="12.75">
      <c r="B313" s="92"/>
    </row>
    <row r="314" ht="12.75">
      <c r="B314" s="92"/>
    </row>
    <row r="315" ht="12.75">
      <c r="B315" s="92"/>
    </row>
    <row r="316" ht="12.75">
      <c r="B316" s="92"/>
    </row>
    <row r="317" ht="12.75">
      <c r="B317" s="92"/>
    </row>
    <row r="318" ht="12.75">
      <c r="B318" s="92"/>
    </row>
    <row r="319" ht="12.75">
      <c r="B319" s="92"/>
    </row>
    <row r="320" ht="12.75">
      <c r="B320" s="92"/>
    </row>
    <row r="321" ht="12.75">
      <c r="B321" s="92"/>
    </row>
    <row r="322" ht="12.75">
      <c r="B322" s="92"/>
    </row>
    <row r="323" ht="12.75">
      <c r="B323" s="92"/>
    </row>
    <row r="324" ht="12.75">
      <c r="B324" s="92"/>
    </row>
    <row r="325" ht="12.75">
      <c r="B325" s="92"/>
    </row>
    <row r="326" ht="12.75">
      <c r="B326" s="92"/>
    </row>
    <row r="327" ht="12.75">
      <c r="B327" s="92"/>
    </row>
    <row r="328" ht="12.75">
      <c r="B328" s="92"/>
    </row>
    <row r="329" ht="12.75">
      <c r="B329" s="92"/>
    </row>
    <row r="330" ht="12.75">
      <c r="B330" s="92"/>
    </row>
    <row r="331" ht="12.75">
      <c r="B331" s="92"/>
    </row>
    <row r="332" ht="12.75">
      <c r="B332" s="92"/>
    </row>
    <row r="333" ht="12.75">
      <c r="B333" s="92"/>
    </row>
    <row r="334" ht="12.75">
      <c r="B334" s="92"/>
    </row>
    <row r="335" ht="12.75">
      <c r="B335" s="92"/>
    </row>
    <row r="336" ht="12.75">
      <c r="B336" s="92"/>
    </row>
    <row r="337" ht="12.75">
      <c r="B337" s="92"/>
    </row>
    <row r="338" ht="12.75">
      <c r="B338" s="92"/>
    </row>
    <row r="339" ht="12.75">
      <c r="B339" s="92"/>
    </row>
    <row r="340" ht="12.75">
      <c r="B340" s="92"/>
    </row>
    <row r="341" ht="12.75">
      <c r="B341" s="92"/>
    </row>
    <row r="342" ht="12.75">
      <c r="B342" s="92"/>
    </row>
    <row r="343" ht="12.75">
      <c r="B343" s="92"/>
    </row>
    <row r="344" ht="12.75">
      <c r="B344" s="92"/>
    </row>
    <row r="345" ht="12.75">
      <c r="B345" s="92"/>
    </row>
    <row r="346" ht="12.75">
      <c r="B346" s="92"/>
    </row>
    <row r="347" ht="12.75">
      <c r="B347" s="92"/>
    </row>
    <row r="348" ht="12.75">
      <c r="B348" s="92"/>
    </row>
    <row r="349" ht="12.75">
      <c r="B349" s="92"/>
    </row>
    <row r="350" ht="12.75">
      <c r="B350" s="92"/>
    </row>
    <row r="351" ht="12.75">
      <c r="B351" s="92"/>
    </row>
    <row r="352" ht="12.75">
      <c r="B352" s="92"/>
    </row>
    <row r="353" ht="12.75">
      <c r="B353" s="92"/>
    </row>
    <row r="354" ht="12.75">
      <c r="B354" s="92"/>
    </row>
    <row r="355" ht="12.75">
      <c r="B355" s="92"/>
    </row>
    <row r="356" ht="12.75">
      <c r="B356" s="92"/>
    </row>
    <row r="357" ht="12.75">
      <c r="B357" s="92"/>
    </row>
    <row r="358" ht="12.75">
      <c r="B358" s="92"/>
    </row>
    <row r="359" ht="12.75">
      <c r="B359" s="92"/>
    </row>
    <row r="360" ht="12.75">
      <c r="B360" s="92"/>
    </row>
    <row r="361" ht="12.75">
      <c r="B361" s="92"/>
    </row>
    <row r="362" ht="12.75">
      <c r="B362" s="92"/>
    </row>
    <row r="363" ht="12.75">
      <c r="B363" s="92"/>
    </row>
    <row r="364" ht="12.75">
      <c r="B364" s="92"/>
    </row>
    <row r="365" ht="12.75">
      <c r="B365" s="92"/>
    </row>
    <row r="366" ht="12.75">
      <c r="B366" s="92"/>
    </row>
    <row r="367" ht="12.75">
      <c r="B367" s="92"/>
    </row>
    <row r="368" ht="12.75">
      <c r="B368" s="92"/>
    </row>
    <row r="369" ht="12.75">
      <c r="B369" s="92"/>
    </row>
    <row r="370" ht="12.75">
      <c r="B370" s="92"/>
    </row>
    <row r="371" ht="12.75">
      <c r="B371" s="92"/>
    </row>
    <row r="372" ht="12.75">
      <c r="B372" s="92"/>
    </row>
    <row r="373" ht="12.75">
      <c r="B373" s="92"/>
    </row>
    <row r="374" ht="12.75">
      <c r="B374" s="92"/>
    </row>
    <row r="375" ht="12.75">
      <c r="B375" s="92"/>
    </row>
    <row r="376" ht="12.75">
      <c r="B376" s="92"/>
    </row>
    <row r="377" ht="12.75">
      <c r="B377" s="92"/>
    </row>
    <row r="378" ht="12.75">
      <c r="B378" s="92"/>
    </row>
    <row r="379" ht="12.75">
      <c r="B379" s="92"/>
    </row>
    <row r="380" ht="12.75">
      <c r="B380" s="92"/>
    </row>
    <row r="381" ht="12.75">
      <c r="B381" s="92"/>
    </row>
    <row r="382" ht="12.75">
      <c r="B382" s="92"/>
    </row>
    <row r="383" ht="12.75">
      <c r="B383" s="92"/>
    </row>
    <row r="384" ht="12.75">
      <c r="B384" s="92"/>
    </row>
    <row r="385" ht="12.75">
      <c r="B385" s="92"/>
    </row>
    <row r="386" ht="12.75">
      <c r="B386" s="92"/>
    </row>
    <row r="387" ht="12.75">
      <c r="B387" s="92"/>
    </row>
    <row r="388" ht="12.75">
      <c r="B388" s="92"/>
    </row>
    <row r="389" ht="12.75">
      <c r="B389" s="92"/>
    </row>
    <row r="390" ht="12.75">
      <c r="B390" s="92"/>
    </row>
    <row r="391" ht="12.75">
      <c r="B391" s="92"/>
    </row>
    <row r="392" ht="12.75">
      <c r="B392" s="92"/>
    </row>
    <row r="393" ht="12.75">
      <c r="B393" s="92"/>
    </row>
    <row r="394" ht="12.75">
      <c r="B394" s="92"/>
    </row>
    <row r="395" ht="12.75">
      <c r="B395" s="92"/>
    </row>
    <row r="396" ht="12.75">
      <c r="B396" s="92"/>
    </row>
    <row r="397" ht="12.75">
      <c r="B397" s="92"/>
    </row>
    <row r="398" ht="12.75">
      <c r="B398" s="92"/>
    </row>
    <row r="399" ht="12.75">
      <c r="B399" s="92"/>
    </row>
    <row r="400" ht="12.75">
      <c r="B400" s="92"/>
    </row>
    <row r="401" ht="12.75">
      <c r="B401" s="92"/>
    </row>
    <row r="402" ht="12.75">
      <c r="B402" s="92"/>
    </row>
    <row r="403" ht="12.75">
      <c r="B403" s="92"/>
    </row>
    <row r="404" ht="12.75">
      <c r="B404" s="92"/>
    </row>
    <row r="405" ht="12.75">
      <c r="B405" s="92"/>
    </row>
    <row r="406" ht="12.75">
      <c r="B406" s="92"/>
    </row>
    <row r="407" ht="12.75">
      <c r="B407" s="92"/>
    </row>
    <row r="408" ht="12.75">
      <c r="B408" s="92"/>
    </row>
    <row r="409" ht="12.75">
      <c r="B409" s="92"/>
    </row>
    <row r="410" ht="12.75">
      <c r="B410" s="92"/>
    </row>
    <row r="411" ht="12.75">
      <c r="B411" s="92"/>
    </row>
    <row r="412" ht="12.75">
      <c r="B412" s="92"/>
    </row>
    <row r="413" ht="12.75">
      <c r="B413" s="92"/>
    </row>
    <row r="414" ht="12.75">
      <c r="B414" s="92"/>
    </row>
    <row r="415" ht="12.75">
      <c r="B415" s="92"/>
    </row>
    <row r="416" ht="12.75">
      <c r="B416" s="92"/>
    </row>
    <row r="417" ht="12.75">
      <c r="B417" s="92"/>
    </row>
    <row r="418" ht="12.75">
      <c r="B418" s="92"/>
    </row>
    <row r="419" ht="12.75">
      <c r="B419" s="92"/>
    </row>
    <row r="420" ht="12.75">
      <c r="B420" s="92"/>
    </row>
    <row r="421" ht="12.75">
      <c r="B421" s="92"/>
    </row>
    <row r="422" ht="12.75">
      <c r="B422" s="92"/>
    </row>
    <row r="423" ht="12.75">
      <c r="B423" s="92"/>
    </row>
    <row r="424" ht="12.75">
      <c r="B424" s="92"/>
    </row>
    <row r="425" ht="12.75">
      <c r="B425" s="92"/>
    </row>
    <row r="426" ht="12.75">
      <c r="B426" s="92"/>
    </row>
    <row r="427" ht="12.75">
      <c r="B427" s="92"/>
    </row>
    <row r="428" ht="12.75">
      <c r="B428" s="92"/>
    </row>
    <row r="429" ht="12.75">
      <c r="B429" s="92"/>
    </row>
    <row r="430" ht="12.75">
      <c r="B430" s="92"/>
    </row>
    <row r="431" ht="12.75">
      <c r="B431" s="92"/>
    </row>
    <row r="432" ht="12.75">
      <c r="B432" s="92"/>
    </row>
    <row r="433" ht="12.75">
      <c r="B433" s="92"/>
    </row>
    <row r="434" ht="12.75">
      <c r="B434" s="92"/>
    </row>
    <row r="435" ht="12.75">
      <c r="B435" s="92"/>
    </row>
    <row r="436" ht="12.75">
      <c r="B436" s="92"/>
    </row>
    <row r="437" ht="12.75">
      <c r="B437" s="92"/>
    </row>
    <row r="438" ht="12.75">
      <c r="B438" s="92"/>
    </row>
    <row r="439" ht="12.75">
      <c r="B439" s="92"/>
    </row>
    <row r="440" ht="12.75">
      <c r="B440" s="92"/>
    </row>
    <row r="441" ht="12.75">
      <c r="B441" s="92"/>
    </row>
    <row r="442" ht="12.75">
      <c r="B442" s="92"/>
    </row>
    <row r="443" ht="12.75">
      <c r="B443" s="92"/>
    </row>
    <row r="444" ht="12.75">
      <c r="B444" s="92"/>
    </row>
    <row r="445" ht="12.75">
      <c r="B445" s="92"/>
    </row>
    <row r="446" ht="12.75">
      <c r="B446" s="92"/>
    </row>
    <row r="447" ht="12.75">
      <c r="B447" s="92"/>
    </row>
    <row r="448" ht="12.75">
      <c r="B448" s="92"/>
    </row>
    <row r="449" ht="12.75">
      <c r="B449" s="92"/>
    </row>
    <row r="450" ht="12.75">
      <c r="B450" s="92"/>
    </row>
    <row r="451" ht="12.75">
      <c r="B451" s="92"/>
    </row>
    <row r="452" ht="12.75">
      <c r="B452" s="92"/>
    </row>
    <row r="453" ht="12.75">
      <c r="B453" s="92"/>
    </row>
    <row r="454" ht="12.75">
      <c r="B454" s="92"/>
    </row>
    <row r="455" ht="12.75">
      <c r="B455" s="92"/>
    </row>
    <row r="456" ht="12.75">
      <c r="B456" s="92"/>
    </row>
    <row r="457" ht="12.75">
      <c r="B457" s="92"/>
    </row>
    <row r="458" ht="12.75">
      <c r="B458" s="92"/>
    </row>
    <row r="459" ht="12.75">
      <c r="B459" s="92"/>
    </row>
    <row r="460" ht="12.75">
      <c r="B460" s="92"/>
    </row>
    <row r="461" ht="12.75">
      <c r="B461" s="92"/>
    </row>
    <row r="462" ht="12.75">
      <c r="B462" s="92"/>
    </row>
    <row r="463" ht="12.75">
      <c r="B463" s="92"/>
    </row>
    <row r="464" ht="12.75">
      <c r="B464" s="92"/>
    </row>
    <row r="465" ht="12.75">
      <c r="B465" s="92"/>
    </row>
    <row r="466" ht="12.75">
      <c r="B466" s="92"/>
    </row>
    <row r="467" ht="12.75">
      <c r="B467" s="92"/>
    </row>
    <row r="468" ht="12.75">
      <c r="B468" s="92"/>
    </row>
    <row r="469" ht="12.75">
      <c r="B469" s="92"/>
    </row>
    <row r="470" ht="12.75">
      <c r="B470" s="92"/>
    </row>
    <row r="471" ht="12.75">
      <c r="B471" s="92"/>
    </row>
    <row r="472" ht="12.75">
      <c r="B472" s="92"/>
    </row>
    <row r="473" ht="12.75">
      <c r="B473" s="92"/>
    </row>
    <row r="474" ht="12.75">
      <c r="B474" s="92"/>
    </row>
    <row r="475" ht="12.75">
      <c r="B475" s="92"/>
    </row>
    <row r="476" ht="12.75">
      <c r="B476" s="92"/>
    </row>
    <row r="477" ht="12.75">
      <c r="B477" s="92"/>
    </row>
    <row r="478" ht="12.75">
      <c r="B478" s="92"/>
    </row>
    <row r="479" ht="12.75">
      <c r="B479" s="92"/>
    </row>
    <row r="480" ht="12.75">
      <c r="B480" s="92"/>
    </row>
    <row r="481" ht="12.75">
      <c r="B481" s="92"/>
    </row>
    <row r="482" ht="12.75">
      <c r="B482" s="92"/>
    </row>
    <row r="483" ht="12.75">
      <c r="B483" s="92"/>
    </row>
    <row r="484" ht="12.75">
      <c r="B484" s="92"/>
    </row>
    <row r="485" ht="12.75">
      <c r="B485" s="92"/>
    </row>
    <row r="486" ht="12.75">
      <c r="B486" s="92"/>
    </row>
    <row r="487" ht="12.75">
      <c r="B487" s="92"/>
    </row>
    <row r="488" ht="12.75">
      <c r="B488" s="92"/>
    </row>
    <row r="489" ht="12.75">
      <c r="B489" s="92"/>
    </row>
    <row r="490" ht="12.75">
      <c r="B490" s="92"/>
    </row>
    <row r="491" ht="12.75">
      <c r="B491" s="92"/>
    </row>
    <row r="492" ht="12.75">
      <c r="B492" s="92"/>
    </row>
    <row r="493" ht="12.75">
      <c r="B493" s="92"/>
    </row>
    <row r="494" ht="12.75">
      <c r="B494" s="92"/>
    </row>
    <row r="495" ht="12.75">
      <c r="B495" s="92"/>
    </row>
    <row r="496" ht="12.75">
      <c r="B496" s="92"/>
    </row>
    <row r="497" ht="12.75">
      <c r="B497" s="92"/>
    </row>
    <row r="498" ht="12.75">
      <c r="B498" s="92"/>
    </row>
    <row r="499" ht="12.75">
      <c r="B499" s="92"/>
    </row>
    <row r="500" ht="12.75">
      <c r="B500" s="92"/>
    </row>
    <row r="501" ht="12.75">
      <c r="B501" s="92"/>
    </row>
    <row r="502" ht="12.75">
      <c r="B502" s="92"/>
    </row>
    <row r="503" ht="12.75">
      <c r="B503" s="92"/>
    </row>
    <row r="504" ht="12.75">
      <c r="B504" s="92"/>
    </row>
    <row r="505" ht="12.75">
      <c r="B505" s="92"/>
    </row>
    <row r="506" ht="12.75">
      <c r="B506" s="92"/>
    </row>
    <row r="507" ht="12.75">
      <c r="B507" s="92"/>
    </row>
    <row r="508" ht="12.75">
      <c r="B508" s="92"/>
    </row>
    <row r="509" ht="12.75">
      <c r="B509" s="92"/>
    </row>
    <row r="510" ht="12.75">
      <c r="B510" s="92"/>
    </row>
    <row r="511" ht="12.75">
      <c r="B511" s="92"/>
    </row>
    <row r="512" ht="12.75">
      <c r="B512" s="92"/>
    </row>
    <row r="513" ht="12.75">
      <c r="B513" s="92"/>
    </row>
    <row r="514" ht="12.75">
      <c r="B514" s="92"/>
    </row>
    <row r="515" ht="12.75">
      <c r="B515" s="92"/>
    </row>
    <row r="516" ht="12.75">
      <c r="B516" s="92"/>
    </row>
    <row r="517" ht="12.75">
      <c r="B517" s="92"/>
    </row>
    <row r="518" ht="12.75">
      <c r="B518" s="92"/>
    </row>
    <row r="519" ht="12.75">
      <c r="B519" s="92"/>
    </row>
    <row r="520" ht="12.75">
      <c r="B520" s="92"/>
    </row>
    <row r="521" ht="12.75">
      <c r="B521" s="92"/>
    </row>
    <row r="522" ht="12.75">
      <c r="B522" s="92"/>
    </row>
    <row r="523" ht="12.75">
      <c r="B523" s="92"/>
    </row>
    <row r="524" ht="12.75">
      <c r="B524" s="92"/>
    </row>
    <row r="525" ht="12.75">
      <c r="B525" s="92"/>
    </row>
    <row r="526" ht="12.75">
      <c r="B526" s="92"/>
    </row>
    <row r="527" ht="12.75">
      <c r="B527" s="92"/>
    </row>
  </sheetData>
  <sheetProtection/>
  <mergeCells count="11">
    <mergeCell ref="K6:L6"/>
    <mergeCell ref="A3:N3"/>
    <mergeCell ref="A2:N2"/>
    <mergeCell ref="L1:N1"/>
    <mergeCell ref="M6:N6"/>
    <mergeCell ref="A6:A7"/>
    <mergeCell ref="B6:B7"/>
    <mergeCell ref="C6:D6"/>
    <mergeCell ref="E6:F6"/>
    <mergeCell ref="G6:H6"/>
    <mergeCell ref="I6:J6"/>
  </mergeCells>
  <printOptions/>
  <pageMargins left="0.5118110236220472" right="0.1968503937007874" top="0.2755905511811024" bottom="0.2755905511811024" header="0.15748031496062992" footer="0.15748031496062992"/>
  <pageSetup fitToHeight="4" fitToWidth="1" horizontalDpi="600" verticalDpi="600" orientation="landscape" paperSize="9" scale="82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25"/>
  <sheetViews>
    <sheetView zoomScale="80" zoomScaleNormal="80" zoomScalePageLayoutView="0" workbookViewId="0" topLeftCell="A1">
      <selection activeCell="A3" sqref="A3:N3"/>
    </sheetView>
  </sheetViews>
  <sheetFormatPr defaultColWidth="9.125" defaultRowHeight="12.75"/>
  <cols>
    <col min="1" max="1" width="9.125" style="3" customWidth="1"/>
    <col min="2" max="2" width="39.125" style="3" customWidth="1"/>
    <col min="3" max="3" width="10.875" style="73" customWidth="1"/>
    <col min="4" max="4" width="9.875" style="73" customWidth="1"/>
    <col min="5" max="6" width="7.50390625" style="3" customWidth="1"/>
    <col min="7" max="8" width="9.875" style="70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">
      <c r="A1" s="19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268" t="s">
        <v>287</v>
      </c>
      <c r="M1" s="268"/>
      <c r="N1" s="268"/>
    </row>
    <row r="2" spans="1:14" ht="21" customHeight="1">
      <c r="A2" s="258" t="s">
        <v>208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">
      <c r="A4" s="19"/>
      <c r="B4" s="45"/>
      <c r="C4" s="75"/>
      <c r="D4" s="114"/>
      <c r="E4" s="267"/>
      <c r="F4" s="267"/>
      <c r="G4" s="267"/>
      <c r="H4" s="71"/>
      <c r="I4" s="46"/>
      <c r="J4" s="46"/>
      <c r="K4" s="46"/>
      <c r="L4" s="21"/>
      <c r="M4" s="2"/>
      <c r="N4" s="2"/>
    </row>
    <row r="5" spans="1:14" ht="15.75" thickBot="1">
      <c r="A5" s="19"/>
      <c r="B5" s="2"/>
      <c r="C5" s="74"/>
      <c r="D5" s="74"/>
      <c r="E5" s="2"/>
      <c r="F5" s="2"/>
      <c r="I5" s="2"/>
      <c r="J5" s="2"/>
      <c r="K5" s="2"/>
      <c r="L5" s="2"/>
      <c r="M5" s="53" t="s">
        <v>161</v>
      </c>
      <c r="N5" s="2"/>
    </row>
    <row r="6" spans="1:14" s="101" customFormat="1" ht="77.25" customHeight="1">
      <c r="A6" s="271" t="s">
        <v>96</v>
      </c>
      <c r="B6" s="273" t="s">
        <v>97</v>
      </c>
      <c r="C6" s="275" t="s">
        <v>98</v>
      </c>
      <c r="D6" s="276"/>
      <c r="E6" s="269" t="s">
        <v>99</v>
      </c>
      <c r="F6" s="277"/>
      <c r="G6" s="275" t="s">
        <v>138</v>
      </c>
      <c r="H6" s="276"/>
      <c r="I6" s="269" t="s">
        <v>101</v>
      </c>
      <c r="J6" s="277"/>
      <c r="K6" s="269" t="s">
        <v>102</v>
      </c>
      <c r="L6" s="277"/>
      <c r="M6" s="269" t="s">
        <v>141</v>
      </c>
      <c r="N6" s="270"/>
    </row>
    <row r="7" spans="1:14" s="101" customFormat="1" ht="22.5" customHeight="1">
      <c r="A7" s="272"/>
      <c r="B7" s="274"/>
      <c r="C7" s="102" t="s">
        <v>142</v>
      </c>
      <c r="D7" s="102" t="s">
        <v>143</v>
      </c>
      <c r="E7" s="103" t="s">
        <v>142</v>
      </c>
      <c r="F7" s="103" t="s">
        <v>143</v>
      </c>
      <c r="G7" s="102" t="s">
        <v>142</v>
      </c>
      <c r="H7" s="102" t="s">
        <v>143</v>
      </c>
      <c r="I7" s="103" t="s">
        <v>142</v>
      </c>
      <c r="J7" s="103" t="s">
        <v>143</v>
      </c>
      <c r="K7" s="103" t="s">
        <v>142</v>
      </c>
      <c r="L7" s="103" t="s">
        <v>143</v>
      </c>
      <c r="M7" s="103" t="s">
        <v>142</v>
      </c>
      <c r="N7" s="104" t="s">
        <v>143</v>
      </c>
    </row>
    <row r="8" spans="1:14" ht="12.75">
      <c r="A8" s="94"/>
      <c r="B8" s="36">
        <v>1</v>
      </c>
      <c r="C8" s="77">
        <v>2</v>
      </c>
      <c r="D8" s="77">
        <v>3</v>
      </c>
      <c r="E8" s="36">
        <v>4</v>
      </c>
      <c r="F8" s="36">
        <v>5</v>
      </c>
      <c r="G8" s="72">
        <v>6</v>
      </c>
      <c r="H8" s="72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95">
        <v>13</v>
      </c>
    </row>
    <row r="9" spans="1:14" ht="25.5" customHeight="1">
      <c r="A9" s="96">
        <v>1</v>
      </c>
      <c r="B9" s="15" t="s">
        <v>209</v>
      </c>
      <c r="C9" s="105">
        <f>E9+G9+I9+K9+M9</f>
        <v>0</v>
      </c>
      <c r="D9" s="105">
        <f>F9+H9+J9+L9+N9</f>
        <v>0</v>
      </c>
      <c r="E9" s="105">
        <v>0</v>
      </c>
      <c r="F9" s="105">
        <v>0</v>
      </c>
      <c r="G9" s="105">
        <v>0</v>
      </c>
      <c r="H9" s="105"/>
      <c r="I9" s="105">
        <v>0</v>
      </c>
      <c r="J9" s="105"/>
      <c r="K9" s="105">
        <v>0</v>
      </c>
      <c r="L9" s="105"/>
      <c r="M9" s="105">
        <v>0</v>
      </c>
      <c r="N9" s="131">
        <v>0</v>
      </c>
    </row>
    <row r="10" spans="1:14" ht="51.75" customHeight="1">
      <c r="A10" s="97" t="s">
        <v>105</v>
      </c>
      <c r="B10" s="42" t="s">
        <v>210</v>
      </c>
      <c r="C10" s="105">
        <f>E10+G10+I10+K10+M10</f>
        <v>0</v>
      </c>
      <c r="D10" s="105">
        <f>F10+H10+J10+L10+N10</f>
        <v>0</v>
      </c>
      <c r="E10" s="88">
        <v>0</v>
      </c>
      <c r="F10" s="88">
        <v>0</v>
      </c>
      <c r="G10" s="88"/>
      <c r="H10" s="88"/>
      <c r="I10" s="88">
        <v>0</v>
      </c>
      <c r="J10" s="88"/>
      <c r="K10" s="88">
        <v>0</v>
      </c>
      <c r="L10" s="88"/>
      <c r="M10" s="88">
        <v>0</v>
      </c>
      <c r="N10" s="132">
        <v>0</v>
      </c>
    </row>
    <row r="11" spans="1:14" ht="15">
      <c r="A11" s="96" t="s">
        <v>107</v>
      </c>
      <c r="B11" s="15" t="s">
        <v>191</v>
      </c>
      <c r="C11" s="105">
        <f>E11+G11+I11+K11+M11</f>
        <v>0</v>
      </c>
      <c r="D11" s="105">
        <v>0</v>
      </c>
      <c r="E11" s="105">
        <v>0</v>
      </c>
      <c r="F11" s="105">
        <v>0</v>
      </c>
      <c r="G11" s="105">
        <v>0</v>
      </c>
      <c r="H11" s="105"/>
      <c r="I11" s="105">
        <v>0</v>
      </c>
      <c r="J11" s="105"/>
      <c r="K11" s="105">
        <v>0</v>
      </c>
      <c r="L11" s="105"/>
      <c r="M11" s="105">
        <v>0</v>
      </c>
      <c r="N11" s="131">
        <v>0</v>
      </c>
    </row>
    <row r="12" spans="1:14" ht="54" customHeight="1">
      <c r="A12" s="96">
        <v>2</v>
      </c>
      <c r="B12" s="15" t="s">
        <v>211</v>
      </c>
      <c r="C12" s="227">
        <f>G12</f>
        <v>15104.2</v>
      </c>
      <c r="D12" s="227">
        <f>H12</f>
        <v>6781.1</v>
      </c>
      <c r="E12" s="195" t="s">
        <v>136</v>
      </c>
      <c r="F12" s="195" t="s">
        <v>136</v>
      </c>
      <c r="G12" s="199">
        <v>15104.2</v>
      </c>
      <c r="H12" s="199">
        <v>6781.1</v>
      </c>
      <c r="I12" s="105" t="s">
        <v>136</v>
      </c>
      <c r="J12" s="105" t="s">
        <v>136</v>
      </c>
      <c r="K12" s="105" t="s">
        <v>136</v>
      </c>
      <c r="L12" s="105" t="s">
        <v>136</v>
      </c>
      <c r="M12" s="105" t="s">
        <v>136</v>
      </c>
      <c r="N12" s="131" t="s">
        <v>136</v>
      </c>
    </row>
    <row r="13" spans="1:14" ht="53.25" customHeight="1">
      <c r="A13" s="97" t="s">
        <v>114</v>
      </c>
      <c r="B13" s="42" t="s">
        <v>212</v>
      </c>
      <c r="C13" s="227">
        <f>G13</f>
        <v>14573</v>
      </c>
      <c r="D13" s="227">
        <f>H13</f>
        <v>6528.7</v>
      </c>
      <c r="E13" s="197" t="s">
        <v>136</v>
      </c>
      <c r="F13" s="197" t="s">
        <v>136</v>
      </c>
      <c r="G13" s="225">
        <f>'7.'!G17</f>
        <v>14573</v>
      </c>
      <c r="H13" s="225">
        <f>'7.'!H17</f>
        <v>6528.7</v>
      </c>
      <c r="I13" s="88" t="s">
        <v>136</v>
      </c>
      <c r="J13" s="88" t="s">
        <v>136</v>
      </c>
      <c r="K13" s="88" t="s">
        <v>136</v>
      </c>
      <c r="L13" s="88" t="s">
        <v>136</v>
      </c>
      <c r="M13" s="88" t="s">
        <v>136</v>
      </c>
      <c r="N13" s="132" t="s">
        <v>136</v>
      </c>
    </row>
    <row r="14" spans="1:14" ht="38.25" customHeight="1">
      <c r="A14" s="96" t="s">
        <v>116</v>
      </c>
      <c r="B14" s="15" t="s">
        <v>213</v>
      </c>
      <c r="C14" s="105">
        <f aca="true" t="shared" si="0" ref="C14:D16">G14</f>
        <v>0</v>
      </c>
      <c r="D14" s="105">
        <f t="shared" si="0"/>
        <v>0</v>
      </c>
      <c r="E14" s="105" t="s">
        <v>136</v>
      </c>
      <c r="F14" s="105" t="s">
        <v>136</v>
      </c>
      <c r="G14" s="171"/>
      <c r="H14" s="105"/>
      <c r="I14" s="105" t="s">
        <v>136</v>
      </c>
      <c r="J14" s="105" t="s">
        <v>136</v>
      </c>
      <c r="K14" s="105" t="s">
        <v>136</v>
      </c>
      <c r="L14" s="105" t="s">
        <v>136</v>
      </c>
      <c r="M14" s="105" t="s">
        <v>136</v>
      </c>
      <c r="N14" s="131" t="s">
        <v>136</v>
      </c>
    </row>
    <row r="15" spans="1:14" ht="33" customHeight="1">
      <c r="A15" s="97" t="s">
        <v>144</v>
      </c>
      <c r="B15" s="49" t="s">
        <v>214</v>
      </c>
      <c r="C15" s="105">
        <f t="shared" si="0"/>
        <v>0</v>
      </c>
      <c r="D15" s="105">
        <f t="shared" si="0"/>
        <v>0</v>
      </c>
      <c r="E15" s="88" t="s">
        <v>136</v>
      </c>
      <c r="F15" s="88" t="s">
        <v>136</v>
      </c>
      <c r="G15" s="172"/>
      <c r="H15" s="88"/>
      <c r="I15" s="88" t="s">
        <v>136</v>
      </c>
      <c r="J15" s="88" t="s">
        <v>136</v>
      </c>
      <c r="K15" s="88" t="s">
        <v>136</v>
      </c>
      <c r="L15" s="88" t="s">
        <v>136</v>
      </c>
      <c r="M15" s="88" t="s">
        <v>136</v>
      </c>
      <c r="N15" s="132" t="s">
        <v>136</v>
      </c>
    </row>
    <row r="16" spans="1:14" ht="81" customHeight="1">
      <c r="A16" s="96" t="s">
        <v>145</v>
      </c>
      <c r="B16" s="15" t="s">
        <v>215</v>
      </c>
      <c r="C16" s="105">
        <f t="shared" si="0"/>
        <v>0</v>
      </c>
      <c r="D16" s="105">
        <f t="shared" si="0"/>
        <v>0</v>
      </c>
      <c r="E16" s="105" t="s">
        <v>136</v>
      </c>
      <c r="F16" s="105" t="s">
        <v>136</v>
      </c>
      <c r="G16" s="105">
        <v>0</v>
      </c>
      <c r="H16" s="105"/>
      <c r="I16" s="105" t="s">
        <v>136</v>
      </c>
      <c r="J16" s="105" t="s">
        <v>136</v>
      </c>
      <c r="K16" s="105" t="s">
        <v>136</v>
      </c>
      <c r="L16" s="105" t="s">
        <v>136</v>
      </c>
      <c r="M16" s="105" t="s">
        <v>136</v>
      </c>
      <c r="N16" s="131" t="s">
        <v>136</v>
      </c>
    </row>
    <row r="17" spans="1:14" ht="43.5" customHeight="1">
      <c r="A17" s="98" t="s">
        <v>146</v>
      </c>
      <c r="B17" s="56" t="s">
        <v>216</v>
      </c>
      <c r="C17" s="105"/>
      <c r="D17" s="107"/>
      <c r="E17" s="107"/>
      <c r="F17" s="107"/>
      <c r="G17" s="173"/>
      <c r="H17" s="107"/>
      <c r="I17" s="107"/>
      <c r="J17" s="107"/>
      <c r="K17" s="107"/>
      <c r="L17" s="107"/>
      <c r="M17" s="107"/>
      <c r="N17" s="133"/>
    </row>
    <row r="18" spans="1:14" ht="42.75" customHeight="1">
      <c r="A18" s="139" t="s">
        <v>288</v>
      </c>
      <c r="B18" s="57" t="s">
        <v>217</v>
      </c>
      <c r="C18" s="225">
        <f aca="true" t="shared" si="1" ref="C18:K18">C19</f>
        <v>498.09999999999997</v>
      </c>
      <c r="D18" s="225">
        <f t="shared" si="1"/>
        <v>249.1</v>
      </c>
      <c r="E18" s="196" t="str">
        <f t="shared" si="1"/>
        <v>х</v>
      </c>
      <c r="F18" s="196" t="str">
        <f t="shared" si="1"/>
        <v>х</v>
      </c>
      <c r="G18" s="196" t="str">
        <f t="shared" si="1"/>
        <v>х</v>
      </c>
      <c r="H18" s="196" t="str">
        <f t="shared" si="1"/>
        <v>х</v>
      </c>
      <c r="I18" s="226">
        <f t="shared" si="1"/>
        <v>199.2</v>
      </c>
      <c r="J18" s="226">
        <f t="shared" si="1"/>
        <v>99.6</v>
      </c>
      <c r="K18" s="226">
        <f t="shared" si="1"/>
        <v>298.9</v>
      </c>
      <c r="L18" s="226">
        <f>L19</f>
        <v>149.5</v>
      </c>
      <c r="M18" s="106" t="s">
        <v>136</v>
      </c>
      <c r="N18" s="140" t="s">
        <v>136</v>
      </c>
    </row>
    <row r="19" spans="1:14" ht="52.5">
      <c r="A19" s="97" t="s">
        <v>137</v>
      </c>
      <c r="B19" s="28" t="s">
        <v>218</v>
      </c>
      <c r="C19" s="225">
        <f>I19+K19</f>
        <v>498.09999999999997</v>
      </c>
      <c r="D19" s="225">
        <f>J19+L19</f>
        <v>249.1</v>
      </c>
      <c r="E19" s="197" t="s">
        <v>136</v>
      </c>
      <c r="F19" s="197" t="s">
        <v>136</v>
      </c>
      <c r="G19" s="197" t="s">
        <v>136</v>
      </c>
      <c r="H19" s="197" t="s">
        <v>136</v>
      </c>
      <c r="I19" s="198">
        <v>199.2</v>
      </c>
      <c r="J19" s="197">
        <v>99.6</v>
      </c>
      <c r="K19" s="198">
        <v>298.9</v>
      </c>
      <c r="L19" s="197">
        <v>149.5</v>
      </c>
      <c r="M19" s="88" t="s">
        <v>136</v>
      </c>
      <c r="N19" s="132" t="s">
        <v>136</v>
      </c>
    </row>
    <row r="20" spans="1:14" ht="81" customHeight="1">
      <c r="A20" s="96" t="s">
        <v>289</v>
      </c>
      <c r="B20" s="15" t="s">
        <v>219</v>
      </c>
      <c r="C20" s="105">
        <f>I20+K20</f>
        <v>0</v>
      </c>
      <c r="D20" s="106">
        <f>J20+L20</f>
        <v>0</v>
      </c>
      <c r="E20" s="105" t="s">
        <v>136</v>
      </c>
      <c r="F20" s="105" t="s">
        <v>136</v>
      </c>
      <c r="G20" s="105" t="s">
        <v>136</v>
      </c>
      <c r="H20" s="105" t="s">
        <v>136</v>
      </c>
      <c r="I20" s="105"/>
      <c r="J20" s="105"/>
      <c r="K20" s="105"/>
      <c r="L20" s="105"/>
      <c r="M20" s="105" t="s">
        <v>136</v>
      </c>
      <c r="N20" s="131" t="s">
        <v>136</v>
      </c>
    </row>
    <row r="21" spans="1:14" ht="42" customHeight="1">
      <c r="A21" s="96" t="s">
        <v>233</v>
      </c>
      <c r="B21" s="15" t="s">
        <v>220</v>
      </c>
      <c r="C21" s="105"/>
      <c r="D21" s="106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ht="15">
      <c r="A22" s="96" t="s">
        <v>126</v>
      </c>
      <c r="B22" s="33" t="s">
        <v>189</v>
      </c>
      <c r="C22" s="105"/>
      <c r="D22" s="106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ht="28.5" customHeight="1">
      <c r="A23" s="96" t="s">
        <v>290</v>
      </c>
      <c r="B23" s="33" t="s">
        <v>221</v>
      </c>
      <c r="C23" s="105"/>
      <c r="D23" s="106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5">
      <c r="A24" s="96" t="s">
        <v>128</v>
      </c>
      <c r="B24" s="33" t="s">
        <v>190</v>
      </c>
      <c r="C24" s="105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29.25" customHeight="1" thickBot="1">
      <c r="A25" s="99" t="s">
        <v>291</v>
      </c>
      <c r="B25" s="100" t="s">
        <v>223</v>
      </c>
      <c r="C25" s="108">
        <f>E25+G25+I25+K25+M25</f>
        <v>0</v>
      </c>
      <c r="D25" s="109">
        <f>J25+L25</f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</row>
  </sheetData>
  <sheetProtection/>
  <mergeCells count="12">
    <mergeCell ref="K6:L6"/>
    <mergeCell ref="A3:N3"/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</mergeCells>
  <printOptions/>
  <pageMargins left="0.4330708661417323" right="0.2362204724409449" top="0.15748031496062992" bottom="0.1968503937007874" header="0.15748031496062992" footer="0.15748031496062992"/>
  <pageSetup fitToHeight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zoomScalePageLayoutView="0" workbookViewId="0" topLeftCell="A1">
      <selection activeCell="B4" sqref="B4"/>
    </sheetView>
  </sheetViews>
  <sheetFormatPr defaultColWidth="8.375" defaultRowHeight="12.75"/>
  <cols>
    <col min="1" max="1" width="8.375" style="3" customWidth="1"/>
    <col min="2" max="2" width="51.625" style="3" customWidth="1"/>
    <col min="3" max="5" width="14.375" style="3" customWidth="1"/>
    <col min="6" max="16384" width="8.375" style="3" customWidth="1"/>
  </cols>
  <sheetData>
    <row r="1" spans="1:7" ht="15.75" customHeight="1">
      <c r="A1" s="19"/>
      <c r="B1" s="2"/>
      <c r="C1" s="2"/>
      <c r="D1" s="134" t="s">
        <v>80</v>
      </c>
      <c r="E1" s="257"/>
      <c r="F1" s="257"/>
      <c r="G1" s="257"/>
    </row>
    <row r="3" spans="1:5" ht="79.5" customHeight="1">
      <c r="A3" s="19"/>
      <c r="B3" s="279" t="s">
        <v>134</v>
      </c>
      <c r="C3" s="279"/>
      <c r="D3" s="279"/>
      <c r="E3" s="2"/>
    </row>
    <row r="4" spans="1:5" ht="13.5">
      <c r="A4" s="19"/>
      <c r="B4" s="135"/>
      <c r="C4" s="20"/>
      <c r="D4" s="20"/>
      <c r="E4" s="22"/>
    </row>
    <row r="5" spans="2:4" ht="12.75">
      <c r="B5" s="267"/>
      <c r="C5" s="267"/>
      <c r="D5" s="267"/>
    </row>
    <row r="6" spans="1:5" ht="67.5" customHeight="1">
      <c r="A6" s="23" t="s">
        <v>96</v>
      </c>
      <c r="B6" s="24" t="s">
        <v>97</v>
      </c>
      <c r="C6" s="24" t="s">
        <v>101</v>
      </c>
      <c r="D6" s="24" t="s">
        <v>102</v>
      </c>
      <c r="E6" s="19"/>
    </row>
    <row r="7" spans="1:5" ht="12.75">
      <c r="A7" s="4">
        <v>1</v>
      </c>
      <c r="B7" s="25">
        <v>2</v>
      </c>
      <c r="C7" s="26">
        <v>3</v>
      </c>
      <c r="D7" s="26">
        <v>4</v>
      </c>
      <c r="E7" s="2"/>
    </row>
    <row r="8" spans="1:5" ht="78.75">
      <c r="A8" s="27">
        <v>1</v>
      </c>
      <c r="B8" s="28" t="s">
        <v>292</v>
      </c>
      <c r="C8" s="29"/>
      <c r="D8" s="29"/>
      <c r="E8" s="2"/>
    </row>
    <row r="9" spans="1:5" ht="13.5">
      <c r="A9" s="14" t="s">
        <v>105</v>
      </c>
      <c r="B9" s="15" t="s">
        <v>293</v>
      </c>
      <c r="C9" s="16"/>
      <c r="D9" s="16"/>
      <c r="E9" s="2"/>
    </row>
    <row r="10" spans="1:5" ht="13.5">
      <c r="A10" s="14" t="s">
        <v>107</v>
      </c>
      <c r="B10" s="15" t="s">
        <v>294</v>
      </c>
      <c r="C10" s="16"/>
      <c r="D10" s="16"/>
      <c r="E10" s="2"/>
    </row>
    <row r="11" spans="1:5" ht="13.5">
      <c r="A11" s="14" t="s">
        <v>109</v>
      </c>
      <c r="B11" s="15" t="s">
        <v>295</v>
      </c>
      <c r="C11" s="16"/>
      <c r="D11" s="16">
        <v>3</v>
      </c>
      <c r="E11" s="2"/>
    </row>
    <row r="12" spans="1:5" ht="13.5">
      <c r="A12" s="14" t="s">
        <v>111</v>
      </c>
      <c r="B12" s="15" t="s">
        <v>296</v>
      </c>
      <c r="C12" s="16"/>
      <c r="D12" s="16"/>
      <c r="E12" s="2"/>
    </row>
    <row r="13" spans="1:5" ht="39">
      <c r="A13" s="14" t="s">
        <v>297</v>
      </c>
      <c r="B13" s="15" t="s">
        <v>135</v>
      </c>
      <c r="C13" s="16">
        <v>1</v>
      </c>
      <c r="D13" s="16">
        <v>0</v>
      </c>
      <c r="E13" s="2"/>
    </row>
    <row r="14" spans="1:4" ht="39">
      <c r="A14" s="14" t="s">
        <v>231</v>
      </c>
      <c r="B14" s="15" t="s">
        <v>408</v>
      </c>
      <c r="C14" s="16">
        <v>1</v>
      </c>
      <c r="D14" s="16">
        <v>0</v>
      </c>
    </row>
    <row r="16" ht="12.75">
      <c r="B16" s="3" t="s">
        <v>409</v>
      </c>
    </row>
    <row r="17" ht="12.75">
      <c r="B17" s="3" t="s">
        <v>410</v>
      </c>
    </row>
  </sheetData>
  <sheetProtection/>
  <mergeCells count="3">
    <mergeCell ref="B3:D3"/>
    <mergeCell ref="B5:D5"/>
    <mergeCell ref="E1:G1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4" sqref="D4"/>
    </sheetView>
  </sheetViews>
  <sheetFormatPr defaultColWidth="9.125" defaultRowHeight="12.75"/>
  <cols>
    <col min="1" max="1" width="9.875" style="3" bestFit="1" customWidth="1"/>
    <col min="2" max="2" width="30.625" style="3" customWidth="1"/>
    <col min="3" max="3" width="9.125" style="3" customWidth="1"/>
    <col min="4" max="4" width="12.125" style="3" bestFit="1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239</v>
      </c>
      <c r="G1" s="2"/>
      <c r="H1" s="2"/>
    </row>
    <row r="2" spans="1:2" ht="12.75">
      <c r="A2" s="282" t="s">
        <v>298</v>
      </c>
      <c r="B2" s="282"/>
    </row>
    <row r="3" spans="1:9" ht="82.5" customHeight="1">
      <c r="A3" s="1"/>
      <c r="B3" s="279" t="s">
        <v>95</v>
      </c>
      <c r="C3" s="279"/>
      <c r="D3" s="279"/>
      <c r="E3" s="279"/>
      <c r="F3" s="279"/>
      <c r="G3" s="2"/>
      <c r="H3" s="2"/>
      <c r="I3" s="4"/>
    </row>
    <row r="4" spans="1:8" ht="15">
      <c r="A4" s="5"/>
      <c r="B4" s="6"/>
      <c r="C4" s="7"/>
      <c r="D4" s="7"/>
      <c r="E4" s="8"/>
      <c r="F4" s="8"/>
      <c r="G4" s="9"/>
      <c r="H4" s="2"/>
    </row>
    <row r="5" spans="3:4" ht="15">
      <c r="C5" s="7"/>
      <c r="D5" s="7"/>
    </row>
    <row r="6" spans="1:8" ht="42.75" customHeight="1">
      <c r="A6" s="11" t="s">
        <v>96</v>
      </c>
      <c r="B6" s="12" t="s">
        <v>97</v>
      </c>
      <c r="C6" s="12" t="s">
        <v>98</v>
      </c>
      <c r="D6" s="12" t="s">
        <v>99</v>
      </c>
      <c r="E6" s="12" t="s">
        <v>100</v>
      </c>
      <c r="F6" s="12" t="s">
        <v>101</v>
      </c>
      <c r="G6" s="12" t="s">
        <v>102</v>
      </c>
      <c r="H6" s="2"/>
    </row>
    <row r="7" spans="1:8" ht="12.75">
      <c r="A7" s="280" t="s">
        <v>103</v>
      </c>
      <c r="B7" s="28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2"/>
    </row>
    <row r="8" spans="1:8" ht="42" customHeight="1">
      <c r="A8" s="14">
        <v>1</v>
      </c>
      <c r="B8" s="15" t="s">
        <v>104</v>
      </c>
      <c r="C8" s="16">
        <v>2</v>
      </c>
      <c r="D8" s="16"/>
      <c r="E8" s="16"/>
      <c r="F8" s="16"/>
      <c r="G8" s="16">
        <v>2</v>
      </c>
      <c r="H8" s="2"/>
    </row>
    <row r="9" spans="1:8" ht="13.5">
      <c r="A9" s="14" t="s">
        <v>105</v>
      </c>
      <c r="B9" s="15" t="s">
        <v>106</v>
      </c>
      <c r="C9" s="16">
        <v>2</v>
      </c>
      <c r="D9" s="16"/>
      <c r="E9" s="16"/>
      <c r="F9" s="16"/>
      <c r="G9" s="16">
        <v>2</v>
      </c>
      <c r="H9" s="2"/>
    </row>
    <row r="10" spans="1:8" ht="13.5">
      <c r="A10" s="14" t="s">
        <v>107</v>
      </c>
      <c r="B10" s="15" t="s">
        <v>108</v>
      </c>
      <c r="C10" s="16"/>
      <c r="D10" s="16"/>
      <c r="E10" s="16"/>
      <c r="F10" s="16"/>
      <c r="G10" s="16"/>
      <c r="H10" s="2"/>
    </row>
    <row r="11" spans="1:8" ht="26.25">
      <c r="A11" s="14" t="s">
        <v>109</v>
      </c>
      <c r="B11" s="15" t="s">
        <v>110</v>
      </c>
      <c r="C11" s="16"/>
      <c r="D11" s="16"/>
      <c r="E11" s="16"/>
      <c r="F11" s="16"/>
      <c r="G11" s="16"/>
      <c r="H11" s="2"/>
    </row>
    <row r="12" spans="1:8" ht="13.5">
      <c r="A12" s="14" t="s">
        <v>111</v>
      </c>
      <c r="B12" s="15" t="s">
        <v>112</v>
      </c>
      <c r="C12" s="16"/>
      <c r="D12" s="16"/>
      <c r="E12" s="16"/>
      <c r="F12" s="16"/>
      <c r="G12" s="16"/>
      <c r="H12" s="2"/>
    </row>
    <row r="13" spans="1:8" ht="66.75" customHeight="1">
      <c r="A13" s="14">
        <v>2</v>
      </c>
      <c r="B13" s="15" t="s">
        <v>113</v>
      </c>
      <c r="C13" s="16">
        <v>2</v>
      </c>
      <c r="D13" s="16"/>
      <c r="E13" s="16"/>
      <c r="F13" s="16"/>
      <c r="G13" s="16">
        <v>2</v>
      </c>
      <c r="H13" s="2"/>
    </row>
    <row r="14" spans="1:8" ht="67.5" customHeight="1">
      <c r="A14" s="14" t="s">
        <v>114</v>
      </c>
      <c r="B14" s="15" t="s">
        <v>115</v>
      </c>
      <c r="C14" s="16">
        <v>2</v>
      </c>
      <c r="D14" s="16"/>
      <c r="E14" s="16"/>
      <c r="F14" s="16"/>
      <c r="G14" s="16">
        <v>2</v>
      </c>
      <c r="H14" s="2"/>
    </row>
    <row r="15" spans="1:8" ht="29.25" customHeight="1">
      <c r="A15" s="14" t="s">
        <v>116</v>
      </c>
      <c r="B15" s="15" t="s">
        <v>117</v>
      </c>
      <c r="C15" s="16"/>
      <c r="D15" s="16"/>
      <c r="E15" s="16"/>
      <c r="F15" s="16"/>
      <c r="G15" s="16"/>
      <c r="H15" s="2"/>
    </row>
    <row r="16" spans="1:7" ht="93" customHeight="1">
      <c r="A16" s="14">
        <v>3</v>
      </c>
      <c r="B16" s="15" t="s">
        <v>118</v>
      </c>
      <c r="C16" s="16"/>
      <c r="D16" s="16"/>
      <c r="E16" s="16"/>
      <c r="F16" s="16"/>
      <c r="G16" s="16"/>
    </row>
    <row r="17" spans="1:7" ht="79.5" customHeight="1">
      <c r="A17" s="14" t="s">
        <v>232</v>
      </c>
      <c r="B17" s="15" t="s">
        <v>120</v>
      </c>
      <c r="C17" s="16">
        <v>2</v>
      </c>
      <c r="D17" s="16"/>
      <c r="E17" s="16"/>
      <c r="F17" s="16"/>
      <c r="G17" s="16">
        <v>2</v>
      </c>
    </row>
    <row r="18" spans="1:7" ht="54.75" customHeight="1">
      <c r="A18" s="14" t="s">
        <v>119</v>
      </c>
      <c r="B18" s="15" t="s">
        <v>121</v>
      </c>
      <c r="C18" s="16">
        <v>1</v>
      </c>
      <c r="D18" s="16"/>
      <c r="E18" s="16"/>
      <c r="F18" s="16"/>
      <c r="G18" s="16">
        <v>1</v>
      </c>
    </row>
    <row r="19" spans="1:7" ht="54.75" customHeight="1">
      <c r="A19" s="14" t="s">
        <v>122</v>
      </c>
      <c r="B19" s="15" t="s">
        <v>123</v>
      </c>
      <c r="C19" s="16"/>
      <c r="D19" s="16"/>
      <c r="E19" s="16"/>
      <c r="F19" s="16"/>
      <c r="G19" s="16"/>
    </row>
    <row r="20" spans="1:7" ht="68.25" customHeight="1">
      <c r="A20" s="14">
        <v>5</v>
      </c>
      <c r="B20" s="15" t="s">
        <v>124</v>
      </c>
      <c r="C20" s="16"/>
      <c r="D20" s="16"/>
      <c r="E20" s="16"/>
      <c r="F20" s="16"/>
      <c r="G20" s="16"/>
    </row>
    <row r="21" spans="1:7" ht="56.25" customHeight="1">
      <c r="A21" s="14">
        <v>6</v>
      </c>
      <c r="B21" s="15" t="s">
        <v>125</v>
      </c>
      <c r="C21" s="16">
        <v>2</v>
      </c>
      <c r="D21" s="16"/>
      <c r="E21" s="16"/>
      <c r="F21" s="16"/>
      <c r="G21" s="16">
        <v>2</v>
      </c>
    </row>
    <row r="22" spans="1:7" ht="31.5" customHeight="1">
      <c r="A22" s="14" t="s">
        <v>126</v>
      </c>
      <c r="B22" s="15" t="s">
        <v>127</v>
      </c>
      <c r="C22" s="16">
        <v>0</v>
      </c>
      <c r="D22" s="16"/>
      <c r="E22" s="16"/>
      <c r="F22" s="16"/>
      <c r="G22" s="16">
        <v>0</v>
      </c>
    </row>
    <row r="23" spans="1:7" ht="19.5" customHeight="1">
      <c r="A23" s="14" t="s">
        <v>128</v>
      </c>
      <c r="B23" s="15" t="s">
        <v>129</v>
      </c>
      <c r="C23" s="16">
        <v>2</v>
      </c>
      <c r="D23" s="16"/>
      <c r="E23" s="16"/>
      <c r="F23" s="16"/>
      <c r="G23" s="16">
        <v>2</v>
      </c>
    </row>
    <row r="24" spans="1:7" ht="72" customHeight="1">
      <c r="A24" s="14">
        <v>7</v>
      </c>
      <c r="B24" s="17" t="s">
        <v>299</v>
      </c>
      <c r="C24" s="16"/>
      <c r="D24" s="16"/>
      <c r="E24" s="16"/>
      <c r="F24" s="16"/>
      <c r="G24" s="16"/>
    </row>
    <row r="25" spans="1:7" ht="18" customHeight="1">
      <c r="A25" s="14" t="s">
        <v>130</v>
      </c>
      <c r="B25" s="18" t="s">
        <v>300</v>
      </c>
      <c r="C25" s="16"/>
      <c r="D25" s="16"/>
      <c r="E25" s="16"/>
      <c r="F25" s="16"/>
      <c r="G25" s="16"/>
    </row>
    <row r="26" spans="1:7" ht="18" customHeight="1">
      <c r="A26" s="14" t="s">
        <v>131</v>
      </c>
      <c r="B26" s="15" t="s">
        <v>301</v>
      </c>
      <c r="C26" s="16"/>
      <c r="D26" s="16"/>
      <c r="E26" s="16"/>
      <c r="F26" s="16"/>
      <c r="G26" s="16"/>
    </row>
    <row r="27" spans="1:7" ht="81" customHeight="1">
      <c r="A27" s="14" t="s">
        <v>132</v>
      </c>
      <c r="B27" s="15" t="s">
        <v>133</v>
      </c>
      <c r="C27" s="16"/>
      <c r="D27" s="16"/>
      <c r="E27" s="16"/>
      <c r="F27" s="16"/>
      <c r="G27" s="16"/>
    </row>
    <row r="28" spans="1:7" ht="13.5">
      <c r="A28" s="14" t="s">
        <v>302</v>
      </c>
      <c r="B28" s="18" t="s">
        <v>300</v>
      </c>
      <c r="C28" s="16"/>
      <c r="D28" s="16"/>
      <c r="E28" s="16"/>
      <c r="F28" s="16"/>
      <c r="G28" s="16"/>
    </row>
    <row r="29" spans="1:7" ht="13.5">
      <c r="A29" s="14" t="s">
        <v>303</v>
      </c>
      <c r="B29" s="15" t="s">
        <v>301</v>
      </c>
      <c r="C29" s="16"/>
      <c r="D29" s="16"/>
      <c r="E29" s="16"/>
      <c r="F29" s="16"/>
      <c r="G29" s="16"/>
    </row>
  </sheetData>
  <sheetProtection/>
  <mergeCells count="3">
    <mergeCell ref="B3:F3"/>
    <mergeCell ref="A7:B7"/>
    <mergeCell ref="A2:B2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2018-07-26T14:17:07Z</cp:lastPrinted>
  <dcterms:created xsi:type="dcterms:W3CDTF">2009-07-03T09:39:48Z</dcterms:created>
  <dcterms:modified xsi:type="dcterms:W3CDTF">2018-10-08T11:22:10Z</dcterms:modified>
  <cp:category/>
  <cp:version/>
  <cp:contentType/>
  <cp:contentStatus/>
</cp:coreProperties>
</file>